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vushr-my.sharepoint.com/personal/islavica_vus_hr/Documents/Documents/IZVJEŠTAJI O IZVRŠENJU/2026/"/>
    </mc:Choice>
  </mc:AlternateContent>
  <xr:revisionPtr revIDLastSave="8" documentId="8_{6839A528-E65C-4C90-BC35-3C1076C9A5BA}" xr6:coauthVersionLast="47" xr6:coauthVersionMax="47" xr10:uidLastSave="{9881CEB8-8B3A-4F2A-9B56-7B6C350CF749}"/>
  <bookViews>
    <workbookView xWindow="-120" yWindow="-120" windowWidth="29040" windowHeight="15720" tabRatio="500" firstSheet="4" activeTab="5" xr2:uid="{00000000-000D-0000-FFFF-FFFF00000000}"/>
  </bookViews>
  <sheets>
    <sheet name="A. SAŽETAK" sheetId="1" r:id="rId1"/>
    <sheet name="A.1 PRIHODI EK" sheetId="2" r:id="rId2"/>
    <sheet name="A.1 RASHODI EK" sheetId="3" r:id="rId3"/>
    <sheet name="A.2 PRIHODI I RASHODI IF" sheetId="4" r:id="rId4"/>
    <sheet name="A.3 RASHODI FUNKC" sheetId="5" r:id="rId5"/>
    <sheet name="B.1 RAČUN FINANC EK" sheetId="6" r:id="rId6"/>
    <sheet name="B.2 RAČUN FINANC IF" sheetId="7" r:id="rId7"/>
    <sheet name="II. POSEBNI DIO 08006" sheetId="8" r:id="rId8"/>
  </sheets>
  <definedNames>
    <definedName name="_xlnm._FilterDatabase" localSheetId="7" hidden="1">'II. POSEBNI DIO 08006'!$A$4:$F$1351</definedName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  <definedName name="_xlnm.Print_Titles" localSheetId="7">'II. POSEBNI DIO 08006'!$4:$5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75" i="8" l="1"/>
  <c r="F74" i="8"/>
  <c r="F73" i="8"/>
  <c r="F72" i="8"/>
  <c r="F71" i="8"/>
  <c r="F70" i="8"/>
  <c r="F69" i="8"/>
  <c r="F68" i="8"/>
  <c r="F67" i="8"/>
  <c r="F66" i="8"/>
  <c r="F65" i="8"/>
  <c r="F64" i="8"/>
  <c r="F63" i="8"/>
  <c r="F62" i="8"/>
  <c r="F61" i="8"/>
  <c r="F60" i="8"/>
  <c r="F59" i="8"/>
  <c r="F58" i="8"/>
  <c r="F57" i="8"/>
  <c r="F56" i="8"/>
  <c r="F55" i="8"/>
  <c r="F54" i="8"/>
  <c r="F53" i="8"/>
  <c r="F51" i="8"/>
  <c r="F50" i="8"/>
  <c r="F49" i="8"/>
  <c r="F48" i="8"/>
  <c r="F44" i="8"/>
  <c r="F41" i="8"/>
  <c r="F40" i="8"/>
  <c r="F39" i="8"/>
  <c r="F37" i="8"/>
  <c r="F36" i="8"/>
  <c r="F31" i="8"/>
  <c r="F30" i="8"/>
  <c r="F27" i="8"/>
  <c r="F25" i="8"/>
  <c r="F23" i="8"/>
  <c r="F22" i="8"/>
  <c r="F21" i="8"/>
  <c r="F20" i="8"/>
  <c r="F19" i="8"/>
  <c r="F18" i="8"/>
  <c r="F17" i="8"/>
  <c r="F16" i="8"/>
  <c r="F15" i="8"/>
  <c r="F13" i="8"/>
  <c r="F12" i="8"/>
  <c r="F11" i="8"/>
  <c r="E72" i="8"/>
  <c r="E67" i="8"/>
  <c r="E68" i="8"/>
  <c r="E62" i="8"/>
  <c r="E61" i="8" s="1"/>
  <c r="E57" i="8"/>
  <c r="E49" i="8" s="1"/>
  <c r="E50" i="8"/>
  <c r="E36" i="8"/>
  <c r="E37" i="8"/>
  <c r="E34" i="8"/>
  <c r="E28" i="8"/>
  <c r="E27" i="8" s="1"/>
  <c r="E19" i="8" s="1"/>
  <c r="H18" i="7"/>
  <c r="H35" i="7"/>
  <c r="G35" i="7"/>
  <c r="H32" i="7"/>
  <c r="G32" i="7"/>
  <c r="F30" i="7"/>
  <c r="E30" i="7"/>
  <c r="D30" i="7"/>
  <c r="C30" i="7"/>
  <c r="F17" i="7"/>
  <c r="E17" i="7"/>
  <c r="D17" i="7"/>
  <c r="C17" i="7"/>
  <c r="E20" i="8"/>
  <c r="E21" i="8"/>
  <c r="E7" i="8"/>
  <c r="E8" i="8"/>
  <c r="E9" i="8"/>
  <c r="E15" i="8"/>
  <c r="F34" i="7"/>
  <c r="E34" i="7"/>
  <c r="D34" i="7"/>
  <c r="C34" i="7"/>
  <c r="F21" i="7"/>
  <c r="E21" i="7"/>
  <c r="D21" i="7"/>
  <c r="C21" i="7"/>
  <c r="E6" i="8" l="1"/>
  <c r="H34" i="7"/>
  <c r="G34" i="7"/>
  <c r="G33" i="7"/>
  <c r="H31" i="7"/>
  <c r="G31" i="7"/>
  <c r="H29" i="7"/>
  <c r="G29" i="7"/>
  <c r="F28" i="7"/>
  <c r="E28" i="7"/>
  <c r="D28" i="7"/>
  <c r="C28" i="7"/>
  <c r="H27" i="7"/>
  <c r="G27" i="7"/>
  <c r="F26" i="7"/>
  <c r="E26" i="7"/>
  <c r="D26" i="7"/>
  <c r="C26" i="7"/>
  <c r="H25" i="7"/>
  <c r="G25" i="7"/>
  <c r="F24" i="7"/>
  <c r="E24" i="7"/>
  <c r="D24" i="7"/>
  <c r="C24" i="7"/>
  <c r="C23" i="7" s="1"/>
  <c r="H22" i="7"/>
  <c r="G22" i="7"/>
  <c r="H21" i="7"/>
  <c r="G21" i="7"/>
  <c r="G20" i="7"/>
  <c r="H19" i="7"/>
  <c r="G19" i="7"/>
  <c r="G18" i="7"/>
  <c r="H16" i="7"/>
  <c r="G16" i="7"/>
  <c r="F15" i="7"/>
  <c r="E15" i="7"/>
  <c r="D15" i="7"/>
  <c r="C15" i="7"/>
  <c r="H14" i="7"/>
  <c r="G14" i="7"/>
  <c r="F13" i="7"/>
  <c r="E13" i="7"/>
  <c r="D13" i="7"/>
  <c r="C13" i="7"/>
  <c r="H12" i="7"/>
  <c r="G12" i="7"/>
  <c r="F11" i="7"/>
  <c r="E11" i="7"/>
  <c r="D11" i="7"/>
  <c r="C11" i="7"/>
  <c r="D23" i="7" l="1"/>
  <c r="F23" i="7"/>
  <c r="E23" i="7"/>
  <c r="D10" i="7"/>
  <c r="C10" i="7"/>
  <c r="H26" i="7"/>
  <c r="H13" i="7"/>
  <c r="H28" i="7"/>
  <c r="E10" i="7"/>
  <c r="F10" i="7"/>
  <c r="H24" i="7"/>
  <c r="H15" i="7"/>
  <c r="H11" i="7"/>
  <c r="H30" i="7"/>
  <c r="G30" i="7"/>
  <c r="H17" i="7"/>
  <c r="G17" i="7"/>
  <c r="G11" i="7"/>
  <c r="G13" i="7"/>
  <c r="G15" i="7"/>
  <c r="G24" i="7"/>
  <c r="G26" i="7"/>
  <c r="G28" i="7"/>
  <c r="H33" i="7"/>
  <c r="H20" i="7"/>
  <c r="G10" i="7" l="1"/>
  <c r="H10" i="7"/>
  <c r="G23" i="7"/>
  <c r="H23" i="7"/>
  <c r="D68" i="8" l="1"/>
  <c r="D67" i="8"/>
  <c r="D62" i="8"/>
  <c r="D61" i="8"/>
  <c r="D57" i="8"/>
  <c r="D50" i="8"/>
  <c r="D49" i="8"/>
  <c r="D45" i="8"/>
  <c r="D37" i="8"/>
  <c r="D36" i="8"/>
  <c r="D34" i="8"/>
  <c r="D28" i="8"/>
  <c r="D27" i="8"/>
  <c r="D25" i="8"/>
  <c r="D21" i="8"/>
  <c r="D20" i="8"/>
  <c r="D19" i="8" s="1"/>
  <c r="D15" i="8"/>
  <c r="D9" i="8"/>
  <c r="C68" i="8"/>
  <c r="C67" i="8"/>
  <c r="C62" i="8"/>
  <c r="C61" i="8"/>
  <c r="C57" i="8"/>
  <c r="C50" i="8"/>
  <c r="C49" i="8" s="1"/>
  <c r="C45" i="8"/>
  <c r="C37" i="8"/>
  <c r="C36" i="8"/>
  <c r="C34" i="8"/>
  <c r="C28" i="8"/>
  <c r="C27" i="8"/>
  <c r="C25" i="8"/>
  <c r="C20" i="8" s="1"/>
  <c r="C19" i="8" s="1"/>
  <c r="C21" i="8"/>
  <c r="C15" i="8"/>
  <c r="C9" i="8"/>
  <c r="C8" i="8" l="1"/>
  <c r="C7" i="8" s="1"/>
  <c r="C6" i="8" s="1"/>
  <c r="D8" i="8"/>
  <c r="D7" i="8" s="1"/>
  <c r="F7" i="8" s="1"/>
  <c r="D6" i="8" l="1"/>
  <c r="F6" i="8" s="1"/>
  <c r="F52" i="8"/>
  <c r="F47" i="8"/>
  <c r="F43" i="8"/>
  <c r="F38" i="8"/>
  <c r="F29" i="8"/>
  <c r="F28" i="8"/>
  <c r="F26" i="8"/>
  <c r="F24" i="8"/>
  <c r="F14" i="8"/>
  <c r="H36" i="6"/>
  <c r="G36" i="6"/>
  <c r="H35" i="6"/>
  <c r="F35" i="6"/>
  <c r="G35" i="6" s="1"/>
  <c r="C35" i="6"/>
  <c r="H34" i="6"/>
  <c r="G34" i="6"/>
  <c r="H33" i="6"/>
  <c r="F33" i="6"/>
  <c r="C33" i="6"/>
  <c r="C32" i="6" s="1"/>
  <c r="G32" i="6" s="1"/>
  <c r="F32" i="6"/>
  <c r="H32" i="6" s="1"/>
  <c r="H31" i="6"/>
  <c r="G31" i="6"/>
  <c r="H30" i="6"/>
  <c r="G30" i="6"/>
  <c r="F30" i="6"/>
  <c r="C30" i="6"/>
  <c r="H29" i="6"/>
  <c r="G29" i="6"/>
  <c r="H28" i="6"/>
  <c r="F28" i="6"/>
  <c r="C28" i="6"/>
  <c r="G28" i="6" s="1"/>
  <c r="H27" i="6"/>
  <c r="F27" i="6"/>
  <c r="C27" i="6"/>
  <c r="G27" i="6" s="1"/>
  <c r="H26" i="6"/>
  <c r="G26" i="6"/>
  <c r="H25" i="6"/>
  <c r="G25" i="6"/>
  <c r="H24" i="6"/>
  <c r="F24" i="6"/>
  <c r="C24" i="6"/>
  <c r="G24" i="6" s="1"/>
  <c r="H23" i="6"/>
  <c r="G23" i="6"/>
  <c r="H22" i="6"/>
  <c r="G22" i="6"/>
  <c r="F22" i="6"/>
  <c r="C22" i="6"/>
  <c r="H21" i="6"/>
  <c r="G21" i="6"/>
  <c r="H20" i="6"/>
  <c r="G20" i="6"/>
  <c r="H19" i="6"/>
  <c r="G19" i="6"/>
  <c r="F19" i="6"/>
  <c r="C19" i="6"/>
  <c r="H18" i="6"/>
  <c r="F18" i="6"/>
  <c r="F17" i="6" s="1"/>
  <c r="I22" i="1" s="1"/>
  <c r="E17" i="6"/>
  <c r="D17" i="6"/>
  <c r="G22" i="1" s="1"/>
  <c r="G23" i="1" s="1"/>
  <c r="G26" i="1" s="1"/>
  <c r="H16" i="6"/>
  <c r="G16" i="6"/>
  <c r="H15" i="6"/>
  <c r="G15" i="6"/>
  <c r="F15" i="6"/>
  <c r="C15" i="6"/>
  <c r="H14" i="6"/>
  <c r="F14" i="6"/>
  <c r="C14" i="6"/>
  <c r="G14" i="6" s="1"/>
  <c r="H13" i="6"/>
  <c r="G13" i="6"/>
  <c r="H12" i="6"/>
  <c r="F12" i="6"/>
  <c r="F11" i="6" s="1"/>
  <c r="C12" i="6"/>
  <c r="G12" i="6" s="1"/>
  <c r="H11" i="6"/>
  <c r="C11" i="6"/>
  <c r="C10" i="6" s="1"/>
  <c r="F10" i="6"/>
  <c r="I21" i="1" s="1"/>
  <c r="E10" i="6"/>
  <c r="H10" i="6" s="1"/>
  <c r="D10" i="6"/>
  <c r="G21" i="1" s="1"/>
  <c r="H14" i="5"/>
  <c r="G14" i="5"/>
  <c r="F13" i="5"/>
  <c r="E13" i="5"/>
  <c r="H13" i="5" s="1"/>
  <c r="D13" i="5"/>
  <c r="C13" i="5"/>
  <c r="H12" i="5"/>
  <c r="G12" i="5"/>
  <c r="F11" i="5"/>
  <c r="E11" i="5"/>
  <c r="D11" i="5"/>
  <c r="D10" i="5" s="1"/>
  <c r="C11" i="5"/>
  <c r="G11" i="5" s="1"/>
  <c r="H46" i="4"/>
  <c r="G46" i="4"/>
  <c r="G45" i="4"/>
  <c r="F45" i="4"/>
  <c r="E45" i="4"/>
  <c r="H45" i="4" s="1"/>
  <c r="D45" i="4"/>
  <c r="C45" i="4"/>
  <c r="H44" i="4"/>
  <c r="G44" i="4"/>
  <c r="F43" i="4"/>
  <c r="E43" i="4"/>
  <c r="H43" i="4" s="1"/>
  <c r="D43" i="4"/>
  <c r="D27" i="4" s="1"/>
  <c r="C43" i="4"/>
  <c r="G43" i="4" s="1"/>
  <c r="H42" i="4"/>
  <c r="G42" i="4"/>
  <c r="F41" i="4"/>
  <c r="E41" i="4"/>
  <c r="H41" i="4" s="1"/>
  <c r="D41" i="4"/>
  <c r="C41" i="4"/>
  <c r="H40" i="4"/>
  <c r="G40" i="4"/>
  <c r="H39" i="4"/>
  <c r="G39" i="4"/>
  <c r="H38" i="4"/>
  <c r="G38" i="4"/>
  <c r="H37" i="4"/>
  <c r="G37" i="4"/>
  <c r="H36" i="4"/>
  <c r="G36" i="4"/>
  <c r="F35" i="4"/>
  <c r="E35" i="4"/>
  <c r="H35" i="4" s="1"/>
  <c r="D35" i="4"/>
  <c r="C35" i="4"/>
  <c r="H34" i="4"/>
  <c r="G34" i="4"/>
  <c r="F33" i="4"/>
  <c r="E33" i="4"/>
  <c r="H33" i="4" s="1"/>
  <c r="D33" i="4"/>
  <c r="C33" i="4"/>
  <c r="G33" i="4" s="1"/>
  <c r="H32" i="4"/>
  <c r="G32" i="4"/>
  <c r="F31" i="4"/>
  <c r="G31" i="4" s="1"/>
  <c r="E31" i="4"/>
  <c r="D31" i="4"/>
  <c r="C31" i="4"/>
  <c r="H30" i="4"/>
  <c r="G30" i="4"/>
  <c r="H29" i="4"/>
  <c r="G29" i="4"/>
  <c r="F28" i="4"/>
  <c r="E28" i="4"/>
  <c r="D28" i="4"/>
  <c r="C28" i="4"/>
  <c r="G28" i="4" s="1"/>
  <c r="H26" i="4"/>
  <c r="G26" i="4"/>
  <c r="F25" i="4"/>
  <c r="E25" i="4"/>
  <c r="H25" i="4" s="1"/>
  <c r="D25" i="4"/>
  <c r="C25" i="4"/>
  <c r="G25" i="4" s="1"/>
  <c r="H24" i="4"/>
  <c r="G24" i="4"/>
  <c r="F23" i="4"/>
  <c r="E23" i="4"/>
  <c r="H23" i="4" s="1"/>
  <c r="D23" i="4"/>
  <c r="C23" i="4"/>
  <c r="H22" i="4"/>
  <c r="G22" i="4"/>
  <c r="H21" i="4"/>
  <c r="G21" i="4"/>
  <c r="H20" i="4"/>
  <c r="G20" i="4"/>
  <c r="H19" i="4"/>
  <c r="G19" i="4"/>
  <c r="H18" i="4"/>
  <c r="G18" i="4"/>
  <c r="F17" i="4"/>
  <c r="G17" i="4" s="1"/>
  <c r="E17" i="4"/>
  <c r="H17" i="4" s="1"/>
  <c r="D17" i="4"/>
  <c r="C17" i="4"/>
  <c r="H16" i="4"/>
  <c r="G16" i="4"/>
  <c r="F15" i="4"/>
  <c r="G15" i="4" s="1"/>
  <c r="E15" i="4"/>
  <c r="H15" i="4" s="1"/>
  <c r="D15" i="4"/>
  <c r="C15" i="4"/>
  <c r="H14" i="4"/>
  <c r="G14" i="4"/>
  <c r="G13" i="4"/>
  <c r="F13" i="4"/>
  <c r="E13" i="4"/>
  <c r="D13" i="4"/>
  <c r="C13" i="4"/>
  <c r="H12" i="4"/>
  <c r="G12" i="4"/>
  <c r="G11" i="4"/>
  <c r="F11" i="4"/>
  <c r="E11" i="4"/>
  <c r="H11" i="4" s="1"/>
  <c r="D11" i="4"/>
  <c r="D10" i="4" s="1"/>
  <c r="C11" i="4"/>
  <c r="E10" i="4"/>
  <c r="G162" i="3"/>
  <c r="G161" i="3"/>
  <c r="F161" i="3"/>
  <c r="C161" i="3"/>
  <c r="G160" i="3"/>
  <c r="G159" i="3"/>
  <c r="F159" i="3"/>
  <c r="C159" i="3"/>
  <c r="G158" i="3"/>
  <c r="G157" i="3"/>
  <c r="F157" i="3"/>
  <c r="C157" i="3"/>
  <c r="G156" i="3"/>
  <c r="G155" i="3"/>
  <c r="F155" i="3"/>
  <c r="C155" i="3"/>
  <c r="H154" i="3"/>
  <c r="G154" i="3"/>
  <c r="F154" i="3"/>
  <c r="C154" i="3"/>
  <c r="G153" i="3"/>
  <c r="G152" i="3"/>
  <c r="F152" i="3"/>
  <c r="C152" i="3"/>
  <c r="H151" i="3"/>
  <c r="G151" i="3"/>
  <c r="F151" i="3"/>
  <c r="C151" i="3"/>
  <c r="G150" i="3"/>
  <c r="G149" i="3"/>
  <c r="F149" i="3"/>
  <c r="C149" i="3"/>
  <c r="H148" i="3"/>
  <c r="G148" i="3"/>
  <c r="F148" i="3"/>
  <c r="C148" i="3"/>
  <c r="G147" i="3"/>
  <c r="G146" i="3"/>
  <c r="G145" i="3"/>
  <c r="F144" i="3"/>
  <c r="C144" i="3"/>
  <c r="G144" i="3" s="1"/>
  <c r="G143" i="3"/>
  <c r="G142" i="3"/>
  <c r="G141" i="3"/>
  <c r="F141" i="3"/>
  <c r="C141" i="3"/>
  <c r="G140" i="3"/>
  <c r="G139" i="3"/>
  <c r="G138" i="3"/>
  <c r="F137" i="3"/>
  <c r="G137" i="3" s="1"/>
  <c r="C137" i="3"/>
  <c r="G136" i="3"/>
  <c r="G135" i="3"/>
  <c r="F134" i="3"/>
  <c r="C134" i="3"/>
  <c r="G134" i="3" s="1"/>
  <c r="G133" i="3"/>
  <c r="G132" i="3"/>
  <c r="G131" i="3"/>
  <c r="G130" i="3"/>
  <c r="G129" i="3"/>
  <c r="G128" i="3"/>
  <c r="G127" i="3"/>
  <c r="F126" i="3"/>
  <c r="C126" i="3"/>
  <c r="G126" i="3" s="1"/>
  <c r="G125" i="3"/>
  <c r="G124" i="3"/>
  <c r="G123" i="3"/>
  <c r="F122" i="3"/>
  <c r="C122" i="3"/>
  <c r="C121" i="3" s="1"/>
  <c r="G120" i="3"/>
  <c r="G119" i="3"/>
  <c r="G118" i="3"/>
  <c r="F117" i="3"/>
  <c r="F114" i="3" s="1"/>
  <c r="C117" i="3"/>
  <c r="G117" i="3" s="1"/>
  <c r="G116" i="3"/>
  <c r="F115" i="3"/>
  <c r="C115" i="3"/>
  <c r="G115" i="3" s="1"/>
  <c r="H114" i="3"/>
  <c r="E113" i="3"/>
  <c r="D113" i="3"/>
  <c r="G112" i="3"/>
  <c r="G111" i="3"/>
  <c r="G110" i="3"/>
  <c r="G109" i="3"/>
  <c r="G108" i="3"/>
  <c r="F107" i="3"/>
  <c r="C107" i="3"/>
  <c r="G107" i="3" s="1"/>
  <c r="G106" i="3"/>
  <c r="G105" i="3"/>
  <c r="G104" i="3"/>
  <c r="G103" i="3"/>
  <c r="F103" i="3"/>
  <c r="C103" i="3"/>
  <c r="G102" i="3"/>
  <c r="G101" i="3"/>
  <c r="G100" i="3"/>
  <c r="F99" i="3"/>
  <c r="F98" i="3" s="1"/>
  <c r="H98" i="3" s="1"/>
  <c r="C99" i="3"/>
  <c r="C98" i="3" s="1"/>
  <c r="G97" i="3"/>
  <c r="G96" i="3"/>
  <c r="G95" i="3"/>
  <c r="F94" i="3"/>
  <c r="F90" i="3" s="1"/>
  <c r="H90" i="3" s="1"/>
  <c r="C94" i="3"/>
  <c r="G94" i="3" s="1"/>
  <c r="G93" i="3"/>
  <c r="G92" i="3"/>
  <c r="G91" i="3"/>
  <c r="F91" i="3"/>
  <c r="C91" i="3"/>
  <c r="C90" i="3"/>
  <c r="G89" i="3"/>
  <c r="G88" i="3"/>
  <c r="G87" i="3"/>
  <c r="G86" i="3"/>
  <c r="F85" i="3"/>
  <c r="C85" i="3"/>
  <c r="G85" i="3" s="1"/>
  <c r="G84" i="3"/>
  <c r="F83" i="3"/>
  <c r="C83" i="3"/>
  <c r="G83" i="3" s="1"/>
  <c r="G82" i="3"/>
  <c r="G81" i="3"/>
  <c r="F80" i="3"/>
  <c r="C80" i="3"/>
  <c r="G80" i="3" s="1"/>
  <c r="G79" i="3"/>
  <c r="G78" i="3"/>
  <c r="F78" i="3"/>
  <c r="C78" i="3"/>
  <c r="G77" i="3"/>
  <c r="F76" i="3"/>
  <c r="C76" i="3"/>
  <c r="G75" i="3"/>
  <c r="G74" i="3"/>
  <c r="F74" i="3"/>
  <c r="C74" i="3"/>
  <c r="G72" i="3"/>
  <c r="G71" i="3"/>
  <c r="F71" i="3"/>
  <c r="C71" i="3"/>
  <c r="G70" i="3"/>
  <c r="G69" i="3"/>
  <c r="F68" i="3"/>
  <c r="F65" i="3" s="1"/>
  <c r="C68" i="3"/>
  <c r="G68" i="3" s="1"/>
  <c r="G67" i="3"/>
  <c r="G66" i="3"/>
  <c r="F66" i="3"/>
  <c r="C66" i="3"/>
  <c r="H65" i="3"/>
  <c r="C65" i="3"/>
  <c r="G65" i="3" s="1"/>
  <c r="G64" i="3"/>
  <c r="G63" i="3"/>
  <c r="G62" i="3"/>
  <c r="G61" i="3"/>
  <c r="F60" i="3"/>
  <c r="C60" i="3"/>
  <c r="G59" i="3"/>
  <c r="G58" i="3"/>
  <c r="F57" i="3"/>
  <c r="G57" i="3" s="1"/>
  <c r="C57" i="3"/>
  <c r="F56" i="3"/>
  <c r="H56" i="3" s="1"/>
  <c r="G55" i="3"/>
  <c r="G54" i="3"/>
  <c r="G53" i="3"/>
  <c r="G52" i="3"/>
  <c r="G51" i="3"/>
  <c r="G50" i="3"/>
  <c r="G49" i="3"/>
  <c r="F48" i="3"/>
  <c r="C48" i="3"/>
  <c r="G47" i="3"/>
  <c r="F46" i="3"/>
  <c r="G46" i="3" s="1"/>
  <c r="C46" i="3"/>
  <c r="G45" i="3"/>
  <c r="G44" i="3"/>
  <c r="G43" i="3"/>
  <c r="G42" i="3"/>
  <c r="G41" i="3"/>
  <c r="G40" i="3"/>
  <c r="G39" i="3"/>
  <c r="G38" i="3"/>
  <c r="G37" i="3"/>
  <c r="F36" i="3"/>
  <c r="C36" i="3"/>
  <c r="G35" i="3"/>
  <c r="G34" i="3"/>
  <c r="G33" i="3"/>
  <c r="G32" i="3"/>
  <c r="G31" i="3"/>
  <c r="G30" i="3"/>
  <c r="F29" i="3"/>
  <c r="G29" i="3" s="1"/>
  <c r="C29" i="3"/>
  <c r="G28" i="3"/>
  <c r="G27" i="3"/>
  <c r="G26" i="3"/>
  <c r="G25" i="3"/>
  <c r="F24" i="3"/>
  <c r="C24" i="3"/>
  <c r="G24" i="3" s="1"/>
  <c r="C23" i="3"/>
  <c r="G22" i="3"/>
  <c r="G21" i="3"/>
  <c r="G20" i="3"/>
  <c r="F19" i="3"/>
  <c r="C19" i="3"/>
  <c r="G19" i="3" s="1"/>
  <c r="G18" i="3"/>
  <c r="F17" i="3"/>
  <c r="G17" i="3" s="1"/>
  <c r="C17" i="3"/>
  <c r="G16" i="3"/>
  <c r="G15" i="3"/>
  <c r="G14" i="3"/>
  <c r="G13" i="3"/>
  <c r="F12" i="3"/>
  <c r="C12" i="3"/>
  <c r="E10" i="3"/>
  <c r="E9" i="3" s="1"/>
  <c r="D10" i="3"/>
  <c r="G88" i="2"/>
  <c r="G87" i="2"/>
  <c r="F87" i="2"/>
  <c r="C87" i="2"/>
  <c r="G86" i="2"/>
  <c r="G85" i="2"/>
  <c r="F84" i="2"/>
  <c r="C84" i="2"/>
  <c r="G84" i="2" s="1"/>
  <c r="G83" i="2"/>
  <c r="G82" i="2"/>
  <c r="G81" i="2"/>
  <c r="F80" i="2"/>
  <c r="C80" i="2"/>
  <c r="G80" i="2" s="1"/>
  <c r="G79" i="2"/>
  <c r="G78" i="2"/>
  <c r="G77" i="2"/>
  <c r="F77" i="2"/>
  <c r="F76" i="2" s="1"/>
  <c r="C77" i="2"/>
  <c r="H76" i="2"/>
  <c r="G75" i="2"/>
  <c r="G74" i="2"/>
  <c r="F74" i="2"/>
  <c r="F71" i="2" s="1"/>
  <c r="C74" i="2"/>
  <c r="G73" i="2"/>
  <c r="F72" i="2"/>
  <c r="C72" i="2"/>
  <c r="H71" i="2"/>
  <c r="E70" i="2"/>
  <c r="H11" i="1" s="1"/>
  <c r="K11" i="1" s="1"/>
  <c r="D70" i="2"/>
  <c r="G69" i="2"/>
  <c r="F68" i="2"/>
  <c r="G68" i="2" s="1"/>
  <c r="C68" i="2"/>
  <c r="G67" i="2"/>
  <c r="G66" i="2"/>
  <c r="F66" i="2"/>
  <c r="F65" i="2" s="1"/>
  <c r="C66" i="2"/>
  <c r="C65" i="2" s="1"/>
  <c r="H65" i="2"/>
  <c r="G64" i="2"/>
  <c r="F63" i="2"/>
  <c r="C63" i="2"/>
  <c r="G63" i="2" s="1"/>
  <c r="G62" i="2"/>
  <c r="G61" i="2"/>
  <c r="G60" i="2"/>
  <c r="F59" i="2"/>
  <c r="C59" i="2"/>
  <c r="F58" i="2"/>
  <c r="H58" i="2" s="1"/>
  <c r="G57" i="2"/>
  <c r="G56" i="2"/>
  <c r="F55" i="2"/>
  <c r="C55" i="2"/>
  <c r="G55" i="2" s="1"/>
  <c r="G54" i="2"/>
  <c r="G53" i="2"/>
  <c r="F52" i="2"/>
  <c r="G52" i="2" s="1"/>
  <c r="C52" i="2"/>
  <c r="C51" i="2"/>
  <c r="G50" i="2"/>
  <c r="G49" i="2"/>
  <c r="F48" i="2"/>
  <c r="G48" i="2" s="1"/>
  <c r="C48" i="2"/>
  <c r="G47" i="2"/>
  <c r="F46" i="2"/>
  <c r="C46" i="2"/>
  <c r="G46" i="2" s="1"/>
  <c r="C45" i="2"/>
  <c r="G44" i="2"/>
  <c r="G43" i="2"/>
  <c r="G42" i="2"/>
  <c r="F42" i="2"/>
  <c r="C42" i="2"/>
  <c r="G41" i="2"/>
  <c r="G40" i="2"/>
  <c r="G39" i="2"/>
  <c r="G38" i="2"/>
  <c r="G37" i="2"/>
  <c r="G36" i="2"/>
  <c r="F35" i="2"/>
  <c r="F34" i="2" s="1"/>
  <c r="C35" i="2"/>
  <c r="C34" i="2" s="1"/>
  <c r="H34" i="2"/>
  <c r="G33" i="2"/>
  <c r="G32" i="2"/>
  <c r="G31" i="2"/>
  <c r="G30" i="2"/>
  <c r="F29" i="2"/>
  <c r="C29" i="2"/>
  <c r="G28" i="2"/>
  <c r="G27" i="2"/>
  <c r="F26" i="2"/>
  <c r="C26" i="2"/>
  <c r="G26" i="2" s="1"/>
  <c r="G25" i="2"/>
  <c r="G24" i="2"/>
  <c r="G23" i="2"/>
  <c r="F23" i="2"/>
  <c r="C23" i="2"/>
  <c r="G22" i="2"/>
  <c r="G21" i="2"/>
  <c r="F20" i="2"/>
  <c r="C20" i="2"/>
  <c r="G20" i="2" s="1"/>
  <c r="G19" i="2"/>
  <c r="G18" i="2"/>
  <c r="G17" i="2"/>
  <c r="G16" i="2"/>
  <c r="F15" i="2"/>
  <c r="G15" i="2" s="1"/>
  <c r="C15" i="2"/>
  <c r="G14" i="2"/>
  <c r="F13" i="2"/>
  <c r="C13" i="2"/>
  <c r="C12" i="2" s="1"/>
  <c r="E11" i="2"/>
  <c r="E10" i="2" s="1"/>
  <c r="D11" i="2"/>
  <c r="D10" i="2" s="1"/>
  <c r="G10" i="1" s="1"/>
  <c r="G12" i="1" s="1"/>
  <c r="K25" i="1"/>
  <c r="J25" i="1"/>
  <c r="K24" i="1"/>
  <c r="J24" i="1"/>
  <c r="H22" i="1"/>
  <c r="K22" i="1" s="1"/>
  <c r="H21" i="1"/>
  <c r="K21" i="1" s="1"/>
  <c r="H14" i="1"/>
  <c r="H13" i="1"/>
  <c r="G13" i="1"/>
  <c r="G11" i="1"/>
  <c r="F12" i="2" l="1"/>
  <c r="G12" i="2" s="1"/>
  <c r="G29" i="2"/>
  <c r="I23" i="1"/>
  <c r="I26" i="1" s="1"/>
  <c r="G41" i="4"/>
  <c r="G35" i="4"/>
  <c r="F27" i="4"/>
  <c r="H31" i="4"/>
  <c r="F10" i="4"/>
  <c r="H10" i="4" s="1"/>
  <c r="H13" i="4"/>
  <c r="G23" i="4"/>
  <c r="F45" i="2"/>
  <c r="H45" i="2" s="1"/>
  <c r="G34" i="2"/>
  <c r="G98" i="3"/>
  <c r="G90" i="3"/>
  <c r="F73" i="3"/>
  <c r="H73" i="3" s="1"/>
  <c r="G76" i="3"/>
  <c r="G60" i="3"/>
  <c r="G48" i="3"/>
  <c r="G36" i="3"/>
  <c r="F11" i="3"/>
  <c r="H10" i="1"/>
  <c r="G121" i="3"/>
  <c r="G15" i="1"/>
  <c r="G16" i="1" s="1"/>
  <c r="G27" i="1" s="1"/>
  <c r="H12" i="2"/>
  <c r="G10" i="6"/>
  <c r="F21" i="1"/>
  <c r="F70" i="2"/>
  <c r="I11" i="1" s="1"/>
  <c r="H11" i="3"/>
  <c r="C11" i="3"/>
  <c r="G12" i="3"/>
  <c r="C114" i="3"/>
  <c r="C27" i="4"/>
  <c r="G11" i="6"/>
  <c r="H15" i="1"/>
  <c r="G99" i="3"/>
  <c r="H11" i="5"/>
  <c r="E10" i="5"/>
  <c r="F9" i="8"/>
  <c r="C58" i="2"/>
  <c r="G58" i="2" s="1"/>
  <c r="G59" i="2"/>
  <c r="C56" i="3"/>
  <c r="G56" i="3" s="1"/>
  <c r="F10" i="5"/>
  <c r="H23" i="1"/>
  <c r="G35" i="2"/>
  <c r="F51" i="2"/>
  <c r="H51" i="2" s="1"/>
  <c r="C76" i="2"/>
  <c r="G76" i="2" s="1"/>
  <c r="D9" i="3"/>
  <c r="H17" i="6"/>
  <c r="F42" i="8"/>
  <c r="F35" i="8"/>
  <c r="H70" i="2"/>
  <c r="F23" i="3"/>
  <c r="H23" i="3" s="1"/>
  <c r="C73" i="3"/>
  <c r="G73" i="3" s="1"/>
  <c r="G33" i="6"/>
  <c r="G122" i="3"/>
  <c r="C71" i="2"/>
  <c r="G72" i="2"/>
  <c r="G14" i="1"/>
  <c r="H28" i="4"/>
  <c r="E27" i="4"/>
  <c r="C10" i="5"/>
  <c r="F34" i="8"/>
  <c r="G13" i="2"/>
  <c r="F121" i="3"/>
  <c r="H121" i="3" s="1"/>
  <c r="F10" i="8"/>
  <c r="F33" i="8"/>
  <c r="G65" i="2"/>
  <c r="C10" i="4"/>
  <c r="G13" i="5"/>
  <c r="C18" i="6"/>
  <c r="G10" i="4" l="1"/>
  <c r="G10" i="5"/>
  <c r="H10" i="5"/>
  <c r="G27" i="4"/>
  <c r="H27" i="4"/>
  <c r="G45" i="2"/>
  <c r="F113" i="3"/>
  <c r="I14" i="1" s="1"/>
  <c r="K14" i="1" s="1"/>
  <c r="C70" i="2"/>
  <c r="G71" i="2"/>
  <c r="G23" i="3"/>
  <c r="F32" i="8"/>
  <c r="F46" i="8"/>
  <c r="H26" i="1"/>
  <c r="K23" i="1"/>
  <c r="G11" i="3"/>
  <c r="C10" i="3"/>
  <c r="F10" i="3"/>
  <c r="J21" i="1"/>
  <c r="H113" i="3"/>
  <c r="C113" i="3"/>
  <c r="G114" i="3"/>
  <c r="G51" i="2"/>
  <c r="C11" i="2"/>
  <c r="F8" i="8"/>
  <c r="C17" i="6"/>
  <c r="G18" i="6"/>
  <c r="F11" i="2"/>
  <c r="H12" i="1"/>
  <c r="F9" i="3" l="1"/>
  <c r="H9" i="3" s="1"/>
  <c r="I13" i="1"/>
  <c r="H10" i="3"/>
  <c r="G113" i="3"/>
  <c r="F14" i="1"/>
  <c r="J14" i="1" s="1"/>
  <c r="H16" i="1"/>
  <c r="G10" i="3"/>
  <c r="F13" i="1"/>
  <c r="C9" i="3"/>
  <c r="F10" i="2"/>
  <c r="H10" i="2" s="1"/>
  <c r="I10" i="1"/>
  <c r="H11" i="2"/>
  <c r="F22" i="1"/>
  <c r="G17" i="6"/>
  <c r="F45" i="8"/>
  <c r="C10" i="2"/>
  <c r="G10" i="2" s="1"/>
  <c r="G11" i="2"/>
  <c r="F10" i="1"/>
  <c r="G70" i="2"/>
  <c r="F11" i="1"/>
  <c r="J11" i="1" s="1"/>
  <c r="H27" i="1" l="1"/>
  <c r="I12" i="1"/>
  <c r="K10" i="1"/>
  <c r="G9" i="3"/>
  <c r="J13" i="1"/>
  <c r="F15" i="1"/>
  <c r="J10" i="1"/>
  <c r="F12" i="1"/>
  <c r="J22" i="1"/>
  <c r="F23" i="1"/>
  <c r="I15" i="1"/>
  <c r="K15" i="1" s="1"/>
  <c r="K13" i="1"/>
  <c r="J15" i="1" l="1"/>
  <c r="F26" i="1"/>
  <c r="J23" i="1"/>
  <c r="I16" i="1"/>
  <c r="K12" i="1"/>
  <c r="J12" i="1"/>
  <c r="F16" i="1"/>
  <c r="F27" i="1" l="1"/>
  <c r="I2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F25" authorId="0" shapeId="0" xr:uid="{00000000-0006-0000-0000-000001000000}">
      <text>
        <r>
          <rPr>
            <sz val="10"/>
            <rFont val="Arial"/>
            <family val="2"/>
          </rPr>
          <t>Upisati prijenos sredstava u sljedeće razdoblje za 1.-6.2025. (u izvještaju za I-VI 2025. polje nije bilo popunjeno).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D32" authorId="0" shapeId="0" xr:uid="{00000000-0006-0000-0300-000001000000}">
      <text>
        <r>
          <rPr>
            <sz val="10"/>
            <rFont val="Arial"/>
            <family val="2"/>
          </rPr>
          <t>Plan 2026: rashodi izvora 31 = 85.000 EUR prema listu A.2 financijskog plana (uz izdatke 10.000 EUR iz izvora 31 u B.2). Napomena: u listu 'Unos rashoda i izdataka' rashodi izvora 31 iznose 95.000 EUR, a izdaci 10.000 EUR su pod izvorom 43 - provjeriti u SAP-u.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C14" authorId="0" shapeId="0" xr:uid="{00000000-0006-0000-0400-000001000000}">
      <text>
        <r>
          <rPr>
            <sz val="10"/>
            <rFont val="Arial"/>
            <family val="2"/>
          </rPr>
          <t>Ukupni rashodi (3+4) 1.-6.2025. prema Izvještaju za I-VI 2025. Sve funkcijski razvrstano pod 094 Visoka naobrazba (FP 0942).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C36" authorId="0" shapeId="0" xr:uid="{00000000-0006-0000-0500-000001000000}">
      <text>
        <r>
          <rPr>
            <sz val="10"/>
            <rFont val="Arial"/>
            <family val="2"/>
          </rPr>
          <t>Izvršenje 1.-6.2025.: u izvještaju za 2025. iskazano na kontu 5445 (Otplata glavnice primljenih zajmova od ostalih trgovačkih društava); ovaj predložak nema redak 5445 pa je iznos upisan pod 544/5443. Provjeriti konto.</t>
        </r>
      </text>
    </comment>
  </commentList>
</comments>
</file>

<file path=xl/sharedStrings.xml><?xml version="1.0" encoding="utf-8"?>
<sst xmlns="http://schemas.openxmlformats.org/spreadsheetml/2006/main" count="896" uniqueCount="573">
  <si>
    <t>I. OPĆI DIO</t>
  </si>
  <si>
    <t>SAŽETAK  RAČUNA PRIHODA I RASHODA I RAČUNA FINANCIRANJA</t>
  </si>
  <si>
    <t>SAŽETAK RAČUNA PRIHODA I RASHODA</t>
  </si>
  <si>
    <t>BROJČANA OZNAKA I NAZIV</t>
  </si>
  <si>
    <t xml:space="preserve">OSTVARENJE/IZVRŠENJE 
1.-6.2025. </t>
  </si>
  <si>
    <t>IZVORNI PLAN ILI REBALANS 2026.*</t>
  </si>
  <si>
    <t>TEKUĆI PLAN 2026.*</t>
  </si>
  <si>
    <t xml:space="preserve">OSTVARENJE/IZVRŠENJE 
1.-6.2026. </t>
  </si>
  <si>
    <t>INDEKS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</si>
  <si>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</si>
  <si>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</si>
  <si>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</si>
  <si>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</si>
  <si>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</si>
  <si>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</si>
  <si>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</si>
  <si>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</si>
  <si>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</si>
  <si>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</si>
  <si>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</si>
  <si>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</si>
  <si>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</si>
  <si>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</si>
  <si>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</si>
  <si>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</si>
  <si>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</si>
  <si>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</si>
  <si>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>Napomena : Iznosi u stupcima "OSTVARENJE/IZVRŠENJE 1.-6.2025." i "OSTVARENJE/IZVRŠENJE 1.-6. 2026." iskazuju se na dvije decimale.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</si>
  <si>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</si>
  <si>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polugodišnjeg izvještaja ne sadrži "TEKUĆI PLAN 2026.", "INDEKS"("OSTVARENJE/IZVRŠENJE 1.-6.2026."/"TEKUĆI PLAN 2026.") iskazuje se kao "OSTVARENJE/IZVRŠENJE 1.-6.2026."/"IZVORNI PLAN 2026." ODNOSNO "REBALANS 2026." </t>
  </si>
  <si>
    <t xml:space="preserve"> RAČUN PRIHODA I RASHODA </t>
  </si>
  <si>
    <t xml:space="preserve">IZVJEŠTAJ O PRIHODIMA I RASHODIMA PREMA EKONOMSKOJ KLASIFIKACIJI </t>
  </si>
  <si>
    <t>OSTVARENJE/IZVRŠENJE 
01.2025. - 06.2025.</t>
  </si>
  <si>
    <t>IZVORNI PLAN ILI REBALANS 
2026.</t>
  </si>
  <si>
    <t>TEKUĆI PLAN 
2026.</t>
  </si>
  <si>
    <t>OSTVARENJE/IZVRŠENJE 
01.2026. - 06.2026.</t>
  </si>
  <si>
    <t>INDEKS
(5)/(2)</t>
  </si>
  <si>
    <t>INDEKS
(5)/(4)</t>
  </si>
  <si>
    <t>Prihodi i rashodi</t>
  </si>
  <si>
    <t>EUR</t>
  </si>
  <si>
    <t>UKUPNI PRIHODI</t>
  </si>
  <si>
    <t>6</t>
  </si>
  <si>
    <t>Prihodi poslovanja</t>
  </si>
  <si>
    <t>63</t>
  </si>
  <si>
    <t>Pomoći iz inozemstva (darovnice) i od subjekata unutar općeg proračuna</t>
  </si>
  <si>
    <t>631</t>
  </si>
  <si>
    <t>Pomoći od inozemnih vlada</t>
  </si>
  <si>
    <t>6311</t>
  </si>
  <si>
    <t>Tekuće pomoći od inozemnih vlada</t>
  </si>
  <si>
    <t>632</t>
  </si>
  <si>
    <t>Pomoći od međunarodnih organizacija te institucija i tijela EU</t>
  </si>
  <si>
    <t>6321</t>
  </si>
  <si>
    <t>Tekuće pomoći od međunarodnih organizacija</t>
  </si>
  <si>
    <t>6322</t>
  </si>
  <si>
    <t>Kapitalne pomoći od međunarodnih organizacija</t>
  </si>
  <si>
    <t>6323</t>
  </si>
  <si>
    <t>Tekuće pomoći od institucija i tijela  EU</t>
  </si>
  <si>
    <t>6324</t>
  </si>
  <si>
    <t>Kapitalne pomoći od institucija i tijela  EU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</si>
  <si>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</si>
  <si>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</si>
  <si>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</si>
  <si>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</si>
  <si>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</si>
  <si>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</si>
  <si>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</si>
  <si>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</si>
  <si>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</si>
  <si>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</si>
  <si>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</si>
  <si>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</si>
  <si>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</si>
  <si>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</si>
  <si>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</si>
  <si>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</si>
  <si>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</si>
  <si>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</si>
  <si>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</si>
  <si>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Prijenosi između proračunskih korisnika istog proračuna</t>
  </si>
  <si>
    <t>6391</t>
  </si>
  <si>
    <t>Tekući prijenosi između proračunskih korisnika istog proračuna</t>
  </si>
  <si>
    <t>6392</t>
  </si>
  <si>
    <t>Kapitalni prijenosi između proračunskih korisnika istog proračuna</t>
  </si>
  <si>
    <t>6393</t>
  </si>
  <si>
    <t>Tekući prijenosi između proračunskih korisnika istog proračuna temeljem prijenosa EU sredstava</t>
  </si>
  <si>
    <t>6394</t>
  </si>
  <si>
    <t>Kapitalni prijenosi između proračunskih korisnika istog proračuna temeljem prijenosa EU sredstava</t>
  </si>
  <si>
    <t>64</t>
  </si>
  <si>
    <t>Prihodi od imovine</t>
  </si>
  <si>
    <t>641</t>
  </si>
  <si>
    <t>Prihodi od financijske imovine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</si>
  <si>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</si>
  <si>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</si>
  <si>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</si>
  <si>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</si>
  <si>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</si>
  <si>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</si>
  <si>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</si>
  <si>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</si>
  <si>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6417</t>
  </si>
  <si>
    <t>Prihodi iz dobiti trgovačkih društava, kreditnih i ostalih financijskih institucija po posebnim propisima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</si>
  <si>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</si>
  <si>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</si>
  <si>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</si>
  <si>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</si>
  <si>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</si>
  <si>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</si>
  <si>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</si>
  <si>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</si>
  <si>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</t>
  </si>
  <si>
    <t>Prihodi od upravnih i administrativnih pristojbi, pristojbi po posebnim propisima i naknada</t>
  </si>
  <si>
    <t>651</t>
  </si>
  <si>
    <t>Upravne i administrativne pristojbe</t>
  </si>
  <si>
    <t>6514</t>
  </si>
  <si>
    <t>Ostale pristojbe i naknade</t>
  </si>
  <si>
    <t>652</t>
  </si>
  <si>
    <t>Prihodi po posebnim propisima</t>
  </si>
  <si>
    <t>6521</t>
  </si>
  <si>
    <t>Prihodi državne uprave</t>
  </si>
  <si>
    <t>6526</t>
  </si>
  <si>
    <t>Ostali nespomenuti prihodi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</si>
  <si>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</si>
  <si>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</si>
  <si>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</si>
  <si>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</si>
  <si>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</si>
  <si>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</si>
  <si>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</si>
  <si>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</si>
  <si>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</si>
  <si>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</si>
  <si>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</si>
  <si>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Tekuće donacije</t>
  </si>
  <si>
    <t>6632</t>
  </si>
  <si>
    <t>Kapitalne donacije</t>
  </si>
  <si>
    <t>Prihodi iz proračuna</t>
  </si>
  <si>
    <t>Prihodi iz nadležnog proračuna za financiranje rashoda</t>
  </si>
  <si>
    <t>Prihodi od nadležnog proračuna za financiranje izdataka</t>
  </si>
  <si>
    <t>Prihodi od HZZO-a na temelju ugovornih obveza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</si>
  <si>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</si>
  <si>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</si>
  <si>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</si>
  <si>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</si>
  <si>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</si>
  <si>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</si>
  <si>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</si>
  <si>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</si>
  <si>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</si>
  <si>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</si>
  <si>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</si>
  <si>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</si>
  <si>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</si>
  <si>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</si>
  <si>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</si>
  <si>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</si>
  <si>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</si>
  <si>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</si>
  <si>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</si>
  <si>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</si>
  <si>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</si>
  <si>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</si>
  <si>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</si>
  <si>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</si>
  <si>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</si>
  <si>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</si>
  <si>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</si>
  <si>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</si>
  <si>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Poslovni objekti</t>
  </si>
  <si>
    <t>722</t>
  </si>
  <si>
    <t>Prihodi od prodaje postrojenja i opreme</t>
  </si>
  <si>
    <t>7221</t>
  </si>
  <si>
    <t>Uredska oprema i namještaj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</si>
  <si>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</si>
  <si>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</si>
  <si>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</si>
  <si>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</si>
  <si>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</si>
  <si>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</si>
  <si>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</si>
  <si>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</si>
  <si>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</si>
  <si>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</si>
  <si>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</si>
  <si>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</si>
  <si>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</si>
  <si>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</si>
  <si>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</si>
  <si>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</si>
  <si>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</si>
  <si>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</si>
  <si>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</si>
  <si>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</si>
  <si>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</si>
  <si>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</si>
  <si>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</si>
  <si>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3112</t>
  </si>
  <si>
    <t>Plaće u naravi</t>
  </si>
  <si>
    <t>3113</t>
  </si>
  <si>
    <t>Plaće za prekovremeni rad</t>
  </si>
  <si>
    <t>3114</t>
  </si>
  <si>
    <t>Plaće za posebne uvjete rada</t>
  </si>
  <si>
    <t>312</t>
  </si>
  <si>
    <t>Ostali rashodi za zaposlene</t>
  </si>
  <si>
    <t>3121</t>
  </si>
  <si>
    <t>313</t>
  </si>
  <si>
    <t>Doprinosi na plaće</t>
  </si>
  <si>
    <t>3131</t>
  </si>
  <si>
    <t>Doprinosi za mirovinsko osiguranje</t>
  </si>
  <si>
    <t>3132</t>
  </si>
  <si>
    <t>Doprinosi za obvezno zdravstveno osiguranje</t>
  </si>
  <si>
    <t>3133</t>
  </si>
  <si>
    <t>Doprinosi za obvezno osiguranje u slučaju nezaposlenosti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</si>
  <si>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</si>
  <si>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</si>
  <si>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</si>
  <si>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</si>
  <si>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</si>
  <si>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</si>
  <si>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</si>
  <si>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</si>
  <si>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</si>
  <si>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</si>
  <si>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</si>
  <si>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</si>
  <si>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</si>
  <si>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</si>
  <si>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</si>
  <si>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</si>
  <si>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</si>
  <si>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</si>
  <si>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</si>
  <si>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</si>
  <si>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</si>
  <si>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</si>
  <si>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</si>
  <si>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</si>
  <si>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</si>
  <si>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</si>
  <si>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</si>
  <si>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</si>
  <si>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</si>
  <si>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</si>
  <si>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</si>
  <si>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</si>
  <si>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</si>
  <si>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</si>
  <si>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</si>
  <si>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</si>
  <si>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</si>
  <si>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</si>
  <si>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</si>
  <si>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</si>
  <si>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</si>
  <si>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</si>
  <si>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</si>
  <si>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</si>
  <si>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</si>
  <si>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</si>
  <si>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</si>
  <si>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</si>
  <si>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</si>
  <si>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</si>
  <si>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</si>
  <si>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</si>
  <si>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</si>
  <si>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</si>
  <si>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</si>
  <si>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</si>
  <si>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</si>
  <si>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</si>
  <si>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</si>
  <si>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</si>
  <si>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</si>
  <si>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</si>
  <si>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</si>
  <si>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</si>
  <si>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</si>
  <si>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</si>
  <si>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</si>
  <si>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</si>
  <si>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</si>
  <si>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</si>
  <si>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</si>
  <si>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</si>
  <si>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</t>
  </si>
  <si>
    <t>Ostali financijski rashodi</t>
  </si>
  <si>
    <t>3431</t>
  </si>
  <si>
    <t>Bankarske usluge i usluge platnog prometa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</si>
  <si>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</si>
  <si>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</si>
  <si>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</si>
  <si>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</si>
  <si>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</si>
  <si>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</si>
  <si>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</t>
  </si>
  <si>
    <t>Subvencije</t>
  </si>
  <si>
    <t>351</t>
  </si>
  <si>
    <t>Subvencije trgovačkim društvima u javnom sektoru</t>
  </si>
  <si>
    <t>3511</t>
  </si>
  <si>
    <t>Subvencije kreditnim i ostalim financijskim institucijama u javnom sektoru</t>
  </si>
  <si>
    <t>352</t>
  </si>
  <si>
    <t>Subvencije trgovačkim društvima, poljoprivrednicima i obrtnicima izvan javnog sektora</t>
  </si>
  <si>
    <t>3521</t>
  </si>
  <si>
    <t>Subvencije kreditnim i ostalim financijskim institucijama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</si>
  <si>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</si>
  <si>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</si>
  <si>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</si>
  <si>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</si>
  <si>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</si>
  <si>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</si>
  <si>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</si>
  <si>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</si>
  <si>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</si>
  <si>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</si>
  <si>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</si>
  <si>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</si>
  <si>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</si>
  <si>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</si>
  <si>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</si>
  <si>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</si>
  <si>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</si>
  <si>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</si>
  <si>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</si>
  <si>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</si>
  <si>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</si>
  <si>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</si>
  <si>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</si>
  <si>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</si>
  <si>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</si>
  <si>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</si>
  <si>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</si>
  <si>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</si>
  <si>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</si>
  <si>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</si>
  <si>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3691</t>
  </si>
  <si>
    <t>3692</t>
  </si>
  <si>
    <t>3693</t>
  </si>
  <si>
    <t>3694</t>
  </si>
  <si>
    <t>37</t>
  </si>
  <si>
    <t>Naknade građanima i kućanstvima na temelju osiguranja i druge naknade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</si>
  <si>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</si>
  <si>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</si>
  <si>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</si>
  <si>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</si>
  <si>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</si>
  <si>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</si>
  <si>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</t>
  </si>
  <si>
    <t>Ostale naknade građanima i kućanstvima iz proračuna</t>
  </si>
  <si>
    <t>3721</t>
  </si>
  <si>
    <t>Naknade građanima i kućanstvima u novcu</t>
  </si>
  <si>
    <t>3722</t>
  </si>
  <si>
    <t>Naknade građanima i kućanstvima u naravi</t>
  </si>
  <si>
    <t>3723</t>
  </si>
  <si>
    <t>Naknade građanima i kućanstvima iz EU sredstava</t>
  </si>
  <si>
    <t>38</t>
  </si>
  <si>
    <t>Ostali rashodi</t>
  </si>
  <si>
    <t>381</t>
  </si>
  <si>
    <t>3811</t>
  </si>
  <si>
    <t>Tekuće donacije u novcu</t>
  </si>
  <si>
    <t>3812</t>
  </si>
  <si>
    <t>Tekuće donacije u naravi</t>
  </si>
  <si>
    <t>3813</t>
  </si>
  <si>
    <t>Tekuće donacije iz EU sredstava</t>
  </si>
  <si>
    <t>382</t>
  </si>
  <si>
    <t>3821</t>
  </si>
  <si>
    <t>Kapitalne donacije neprofitnim organizacijama</t>
  </si>
  <si>
    <t>3822</t>
  </si>
  <si>
    <t>Kapitalne donacije građanima i kućanstvima</t>
  </si>
  <si>
    <t>3823</t>
  </si>
  <si>
    <t>Kapitalne donacije iz EU sredstava</t>
  </si>
  <si>
    <t>383</t>
  </si>
  <si>
    <t>Kazne, penali i naknade štete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</si>
  <si>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</si>
  <si>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</si>
  <si>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</si>
  <si>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</si>
  <si>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</si>
  <si>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</si>
  <si>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3834</t>
  </si>
  <si>
    <t>Ugovorene kazne i ostale naknade šteta</t>
  </si>
  <si>
    <t>3835</t>
  </si>
  <si>
    <t>4</t>
  </si>
  <si>
    <t>Rashodi za nabavu nefinancijske imovine</t>
  </si>
  <si>
    <t>41</t>
  </si>
  <si>
    <t>Rashodi za nabavu neproizvedene dugotrajne imovine</t>
  </si>
  <si>
    <t>411</t>
  </si>
  <si>
    <t>Materijalna imovina - prirodna bogatstva</t>
  </si>
  <si>
    <t>4111</t>
  </si>
  <si>
    <t>412</t>
  </si>
  <si>
    <t>Nematerijalna imovina</t>
  </si>
  <si>
    <t>4123</t>
  </si>
  <si>
    <t>Licence</t>
  </si>
  <si>
    <t>4124</t>
  </si>
  <si>
    <t>4126</t>
  </si>
  <si>
    <t>Ostala nematerijalna imovina</t>
  </si>
  <si>
    <t>42</t>
  </si>
  <si>
    <t>Rashodi za nabavu proizvedene dugotrajne imovine</t>
  </si>
  <si>
    <t>421</t>
  </si>
  <si>
    <t>Građevinski objekti</t>
  </si>
  <si>
    <t>4211</t>
  </si>
  <si>
    <t>4212</t>
  </si>
  <si>
    <t>4214</t>
  </si>
  <si>
    <t>Ostali građevinski objekti</t>
  </si>
  <si>
    <t>422</t>
  </si>
  <si>
    <t>Postrojenja i oprema</t>
  </si>
  <si>
    <t>4221</t>
  </si>
  <si>
    <t>4222</t>
  </si>
  <si>
    <t>Komunikacijska oprema</t>
  </si>
  <si>
    <t>4223</t>
  </si>
  <si>
    <t>Oprema za održavanje i zaštitu</t>
  </si>
  <si>
    <t>4224</t>
  </si>
  <si>
    <t>Medicinska i laboratorijska oprema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</si>
  <si>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</si>
  <si>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</si>
  <si>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</si>
  <si>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</si>
  <si>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</si>
  <si>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</si>
  <si>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</si>
  <si>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</si>
  <si>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</si>
  <si>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</si>
  <si>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</si>
  <si>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</si>
  <si>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</si>
  <si>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</si>
  <si>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</si>
  <si>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</si>
  <si>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</si>
  <si>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</si>
  <si>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</si>
  <si>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</si>
  <si>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</si>
  <si>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</t>
  </si>
  <si>
    <t>Nematerijalna proizvedena imovina</t>
  </si>
  <si>
    <t>4262</t>
  </si>
  <si>
    <t>Ulaganja u računalne programe</t>
  </si>
  <si>
    <t>4263</t>
  </si>
  <si>
    <t>Umjetnička, literarna i znanstvena djela</t>
  </si>
  <si>
    <t>4264</t>
  </si>
  <si>
    <t>Ostala nematerijalna proizvedena imovina</t>
  </si>
  <si>
    <t>43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</si>
  <si>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</si>
  <si>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</si>
  <si>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</si>
  <si>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</si>
  <si>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</si>
  <si>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</si>
  <si>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</si>
  <si>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</si>
  <si>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</si>
  <si>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</si>
  <si>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</si>
  <si>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</t>
  </si>
  <si>
    <t>Rashodi za dodatna ulaganja na nefinancijskoj imovini</t>
  </si>
  <si>
    <t>451</t>
  </si>
  <si>
    <t>Dodatna ulaganja na građevinskim objektima</t>
  </si>
  <si>
    <t>4511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</si>
  <si>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</si>
  <si>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</si>
  <si>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</si>
  <si>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</si>
  <si>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</si>
  <si>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</si>
  <si>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</si>
  <si>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</si>
  <si>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</si>
  <si>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stupac 1: brojčana oznaka i naziv računa prihoda i rashoda ekonomske klasifikacije na razini razreda, skupine, podskupine i odjeljka ekonomske klasifikacije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</si>
  <si>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</si>
  <si>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</si>
  <si>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</si>
  <si>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</si>
  <si>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</si>
  <si>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</si>
  <si>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IZVJEŠTAJ O PRIHODIMA I RASHODIMA PREMA IZVORIMA FINANCIRANJA</t>
  </si>
  <si>
    <t>PRIHODI</t>
  </si>
  <si>
    <t>1</t>
  </si>
  <si>
    <t>Opći prihodi i primici</t>
  </si>
  <si>
    <t>11</t>
  </si>
  <si>
    <t>Vlastiti prihodi</t>
  </si>
  <si>
    <t>Prihodi za posebne namjene</t>
  </si>
  <si>
    <t>Ostali prihodi za posebne namjene</t>
  </si>
  <si>
    <t>5</t>
  </si>
  <si>
    <t>Pomoći</t>
  </si>
  <si>
    <t>51</t>
  </si>
  <si>
    <t>Pomoći EU</t>
  </si>
  <si>
    <t>52</t>
  </si>
  <si>
    <t>Ostale pomoći</t>
  </si>
  <si>
    <t>56</t>
  </si>
  <si>
    <t>Fondovi EU</t>
  </si>
  <si>
    <t>57</t>
  </si>
  <si>
    <t>Ostali programi EU</t>
  </si>
  <si>
    <t>58</t>
  </si>
  <si>
    <t>Instrumenti EU nove generacije</t>
  </si>
  <si>
    <t>Donacije</t>
  </si>
  <si>
    <t>61</t>
  </si>
  <si>
    <t>Prihodi od nefin. imovine i nadoknade štete s osnova osig.</t>
  </si>
  <si>
    <t>RASHODI</t>
  </si>
  <si>
    <t>12</t>
  </si>
  <si>
    <t>Sredstva učešća za pomoći</t>
  </si>
  <si>
    <t>8</t>
  </si>
  <si>
    <t>Namjenski primici od zaduživanja</t>
  </si>
  <si>
    <t>81</t>
  </si>
  <si>
    <t>IZVJEŠTAJ O RASHODIMA PREMA FUNKCIJSKOJ KLASIFIKACIJI</t>
  </si>
  <si>
    <t>Rashodi</t>
  </si>
  <si>
    <t>UKUPNO RASHODI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</si>
  <si>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</si>
  <si>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</si>
  <si>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</si>
  <si>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</si>
  <si>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</si>
  <si>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</si>
  <si>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</si>
  <si>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</si>
  <si>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IZVJEŠTAJ RAČUNA FINANCIRANJA PREMA EKONOMSKOJ KLASIFIKACIJI</t>
  </si>
  <si>
    <t>Primici i izdaci</t>
  </si>
  <si>
    <t>Primici od financijske imovine i zaduživanja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</si>
  <si>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</si>
  <si>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</si>
  <si>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</si>
  <si>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</si>
  <si>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</si>
  <si>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</si>
  <si>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</si>
  <si>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</si>
  <si>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</si>
  <si>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</si>
  <si>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</si>
  <si>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 za financijsku imovinu i otplate zajmova</t>
  </si>
  <si>
    <t>Izdaci za dane zajmove i depozite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</si>
  <si>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</si>
  <si>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</si>
  <si>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</si>
  <si>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</si>
  <si>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</si>
  <si>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</si>
  <si>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</si>
  <si>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</si>
  <si>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</si>
  <si>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</si>
  <si>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</si>
  <si>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</si>
  <si>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</si>
  <si>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</si>
  <si>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</si>
  <si>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</si>
  <si>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</si>
  <si>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</si>
  <si>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</si>
  <si>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</si>
  <si>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</si>
  <si>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</si>
  <si>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</si>
  <si>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</si>
  <si>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</si>
  <si>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</si>
  <si>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</si>
  <si>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IZVJEŠTAJ RAČUNA FINANCIRANJA PREMA IZVORIMA FINANCIRANJA</t>
  </si>
  <si>
    <t>PRIMICI</t>
  </si>
  <si>
    <t>IZDACI</t>
  </si>
  <si>
    <t>II. POSEBNI DIO</t>
  </si>
  <si>
    <t>IZVJEŠTAJ PO PROGRAMSKOJ KLASIFIKACIJI</t>
  </si>
  <si>
    <t>INDEKS
(4)/(3)</t>
  </si>
  <si>
    <t>3705</t>
  </si>
  <si>
    <t>VISOKO OBRAZOVANJE</t>
  </si>
  <si>
    <t>PROGRAMSKO FINANCIRANJE JAVNIH VISOKIH UČILIŠTA</t>
  </si>
  <si>
    <t xml:space="preserve">A679134  </t>
  </si>
  <si>
    <t xml:space="preserve">A679135  </t>
  </si>
  <si>
    <t>PROGRAMSKO I OSTALO FINANCIRANJE VELEUČILIŠTA U ŠIBENIKU  – IZ EVIDENCIJSKIH PRIHODA</t>
  </si>
  <si>
    <t>Europski fond za regionalni razvoj (ERDF)</t>
  </si>
  <si>
    <t>-</t>
  </si>
  <si>
    <t/>
  </si>
  <si>
    <t>POLUGODIŠNJI IZVJEŠTAJ O IZVRŠENJU FINANCIJSKOG PLANA VELEUČILIŠTA U ŠIBENIKU
ZA PRVO POLUGODIŠTE 2023.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</si>
</sst>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charset val="1"/>
    </font>
    <font>
      <sz val="10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1"/>
    </font>
    <font>
      <sz val="11"/>
      <color theme="1"/>
      <name val="Calibri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Arial"/>
      <family val="2"/>
      <charset val="1"/>
    </font>
    <font>
      <sz val="10"/>
      <color rgb="FF0000FF"/>
      <name val="Arial"/>
      <family val="2"/>
      <charset val="1"/>
    </font>
    <font>
      <b/>
      <sz val="10"/>
      <name val="Arial"/>
      <family val="2"/>
      <charset val="238"/>
    </font>
    <font>
      <b/>
      <sz val="10"/>
      <color rgb="FF000000"/>
      <name val="Arial"/>
      <family val="2"/>
      <charset val="1"/>
    </font>
    <font>
      <b/>
      <sz val="12"/>
      <color rgb="FF000000"/>
      <name val="Arial"/>
      <family val="2"/>
      <charset val="238"/>
    </font>
    <font>
      <b/>
      <sz val="10"/>
      <color rgb="FF99CCFF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6"/>
      <name val="Arial"/>
      <family val="2"/>
      <charset val="238"/>
    </font>
    <font>
      <sz val="10"/>
      <color rgb="FFFF0000"/>
      <name val="Arial"/>
      <family val="2"/>
      <charset val="1"/>
    </font>
    <font>
      <b/>
      <sz val="14"/>
      <color rgb="FF00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4"/>
      <color rgb="FF000000"/>
      <name val="Arial"/>
      <family val="2"/>
      <charset val="238"/>
    </font>
    <font>
      <sz val="10"/>
      <name val="Times New Roman"/>
      <family val="1"/>
      <charset val="1"/>
    </font>
    <font>
      <b/>
      <sz val="11"/>
      <name val="Times New Roman"/>
      <family val="1"/>
      <charset val="1"/>
    </font>
    <font>
      <b/>
      <sz val="8"/>
      <name val="Times New Roman"/>
      <family val="1"/>
      <charset val="1"/>
    </font>
    <font>
      <sz val="8"/>
      <name val="Times New Roman"/>
      <family val="1"/>
      <charset val="1"/>
    </font>
    <font>
      <b/>
      <sz val="10"/>
      <color rgb="FF000000"/>
      <name val="Times New Roman"/>
      <family val="1"/>
      <charset val="238"/>
    </font>
    <font>
      <b/>
      <sz val="1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0"/>
      <color rgb="FF99CCFF"/>
      <name val="Arial"/>
      <family val="2"/>
      <charset val="238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name val="Arial"/>
      <family val="2"/>
      <charset val="238"/>
    </font>
    <font>
      <sz val="10"/>
      <name val="Times New Roman"/>
      <family val="1"/>
    </font>
    <font>
      <b/>
      <sz val="10"/>
      <name val="Times New Roman"/>
      <family val="1"/>
    </font>
  </fonts>
  <fills count="31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99CCFF"/>
        <bgColor rgb="FFADB9CA"/>
      </patternFill>
    </fill>
    <fill>
      <patternFill patternType="solid">
        <fgColor rgb="FFFF99CC"/>
        <bgColor rgb="FFFF8080"/>
      </patternFill>
    </fill>
    <fill>
      <patternFill patternType="solid">
        <fgColor rgb="FFFF8080"/>
        <bgColor rgb="FFFF99CC"/>
      </patternFill>
    </fill>
    <fill>
      <patternFill patternType="solid">
        <fgColor rgb="FFFF0000"/>
        <bgColor rgb="FF993300"/>
      </patternFill>
    </fill>
    <fill>
      <patternFill patternType="solid">
        <fgColor rgb="FFFFCC00"/>
        <bgColor rgb="FFFFFF00"/>
      </patternFill>
    </fill>
    <fill>
      <patternFill patternType="solid">
        <fgColor rgb="FFFF9900"/>
        <bgColor rgb="FFFFCC00"/>
      </patternFill>
    </fill>
    <fill>
      <patternFill patternType="solid">
        <fgColor rgb="FFFF6600"/>
        <bgColor rgb="FFFF9900"/>
      </patternFill>
    </fill>
    <fill>
      <patternFill patternType="solid">
        <fgColor rgb="FF339966"/>
        <bgColor rgb="FF008080"/>
      </patternFill>
    </fill>
    <fill>
      <patternFill patternType="solid">
        <fgColor rgb="FF99CC00"/>
        <bgColor rgb="FFFFCC00"/>
      </patternFill>
    </fill>
    <fill>
      <patternFill patternType="solid">
        <fgColor rgb="FF00FF00"/>
        <bgColor rgb="FF33CCCC"/>
      </patternFill>
    </fill>
    <fill>
      <patternFill patternType="solid">
        <fgColor rgb="FF30F0F0"/>
        <bgColor rgb="FF00FFFF"/>
      </patternFill>
    </fill>
    <fill>
      <patternFill patternType="solid">
        <fgColor rgb="FF00FFFF"/>
        <bgColor rgb="FF30F0F0"/>
      </patternFill>
    </fill>
    <fill>
      <patternFill patternType="solid">
        <fgColor rgb="FF666699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969696"/>
        <bgColor rgb="FF808080"/>
      </patternFill>
    </fill>
    <fill>
      <patternFill patternType="solid">
        <fgColor rgb="FFC0C0C0"/>
        <bgColor rgb="FFADB9CA"/>
      </patternFill>
    </fill>
    <fill>
      <patternFill patternType="solid">
        <fgColor rgb="FFCCCCFF"/>
        <bgColor rgb="FFD6DCE5"/>
      </patternFill>
    </fill>
    <fill>
      <patternFill patternType="solid">
        <fgColor rgb="FFFFFFCC"/>
        <bgColor rgb="FFFFFFFF"/>
      </patternFill>
    </fill>
    <fill>
      <patternFill patternType="solid">
        <fgColor theme="0"/>
        <bgColor rgb="FFF2F2F2"/>
      </patternFill>
    </fill>
    <fill>
      <patternFill patternType="solid">
        <fgColor theme="4" tint="0.79989013336588644"/>
        <bgColor rgb="FFF2F2F2"/>
      </patternFill>
    </fill>
    <fill>
      <patternFill patternType="solid">
        <fgColor theme="0" tint="-0.14999847407452621"/>
        <bgColor rgb="FFD6DCE5"/>
      </patternFill>
    </fill>
    <fill>
      <patternFill patternType="solid">
        <fgColor theme="3" tint="0.59987182226020086"/>
        <bgColor rgb="FFC0C0C0"/>
      </patternFill>
    </fill>
    <fill>
      <patternFill patternType="solid">
        <fgColor theme="3" tint="0.79989013336588644"/>
        <bgColor rgb="FFD9D9D9"/>
      </patternFill>
    </fill>
    <fill>
      <patternFill patternType="solid">
        <fgColor theme="0" tint="-4.9989318521683403E-2"/>
        <bgColor rgb="FFDEEBF7"/>
      </patternFill>
    </fill>
    <fill>
      <patternFill patternType="solid">
        <fgColor rgb="FFFFFF00"/>
        <bgColor rgb="FFFFFF00"/>
      </patternFill>
    </fill>
    <fill>
      <patternFill patternType="solid">
        <fgColor indexed="41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auto="1"/>
      </top>
      <bottom style="thin">
        <color rgb="FF333333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5" fillId="0" borderId="0"/>
    <xf numFmtId="4" fontId="6" fillId="2" borderId="1">
      <alignment vertical="center"/>
    </xf>
    <xf numFmtId="4" fontId="7" fillId="2" borderId="1">
      <alignment vertical="center"/>
    </xf>
    <xf numFmtId="4" fontId="6" fillId="2" borderId="1">
      <alignment horizontal="left" vertical="center" indent="1"/>
    </xf>
    <xf numFmtId="4" fontId="6" fillId="2" borderId="1">
      <alignment horizontal="left" vertical="center" indent="1"/>
    </xf>
    <xf numFmtId="0" fontId="8" fillId="3" borderId="1">
      <alignment horizontal="left" vertical="center" indent="1"/>
    </xf>
    <xf numFmtId="4" fontId="6" fillId="4" borderId="1">
      <alignment horizontal="right" vertical="center"/>
    </xf>
    <xf numFmtId="4" fontId="6" fillId="5" borderId="1">
      <alignment horizontal="right" vertical="center"/>
    </xf>
    <xf numFmtId="4" fontId="6" fillId="6" borderId="1">
      <alignment horizontal="right" vertical="center"/>
    </xf>
    <xf numFmtId="4" fontId="6" fillId="7" borderId="1">
      <alignment horizontal="right" vertical="center"/>
    </xf>
    <xf numFmtId="4" fontId="6" fillId="8" borderId="1">
      <alignment horizontal="right" vertical="center"/>
    </xf>
    <xf numFmtId="4" fontId="6" fillId="9" borderId="1">
      <alignment horizontal="right" vertical="center"/>
    </xf>
    <xf numFmtId="4" fontId="6" fillId="10" borderId="1">
      <alignment horizontal="right" vertical="center"/>
    </xf>
    <xf numFmtId="4" fontId="6" fillId="11" borderId="1">
      <alignment horizontal="right" vertical="center"/>
    </xf>
    <xf numFmtId="4" fontId="6" fillId="12" borderId="1">
      <alignment horizontal="right" vertical="center"/>
    </xf>
    <xf numFmtId="4" fontId="9" fillId="13" borderId="1">
      <alignment horizontal="left" vertical="center" indent="1"/>
    </xf>
    <xf numFmtId="4" fontId="6" fillId="14" borderId="2">
      <alignment horizontal="left" vertical="center" indent="1"/>
    </xf>
    <xf numFmtId="4" fontId="10" fillId="15" borderId="0">
      <alignment horizontal="left" vertical="center" indent="1"/>
    </xf>
    <xf numFmtId="0" fontId="11" fillId="3" borderId="1">
      <alignment horizontal="center" vertical="center"/>
    </xf>
    <xf numFmtId="4" fontId="5" fillId="14" borderId="1">
      <alignment horizontal="left" vertical="center" indent="1"/>
    </xf>
    <xf numFmtId="4" fontId="5" fillId="16" borderId="1">
      <alignment horizontal="left" vertical="center" indent="1"/>
    </xf>
    <xf numFmtId="0" fontId="12" fillId="0" borderId="1">
      <alignment horizontal="left" vertical="center" wrapText="1"/>
    </xf>
    <xf numFmtId="0" fontId="2" fillId="16" borderId="1">
      <alignment horizontal="left" vertical="center" indent="1"/>
    </xf>
    <xf numFmtId="0" fontId="12" fillId="0" borderId="1">
      <alignment horizontal="left" vertical="center" wrapText="1"/>
    </xf>
    <xf numFmtId="0" fontId="2" fillId="17" borderId="1">
      <alignment horizontal="left" vertical="center" indent="1"/>
    </xf>
    <xf numFmtId="0" fontId="12" fillId="0" borderId="1">
      <alignment horizontal="left" vertical="center" wrapText="1"/>
    </xf>
    <xf numFmtId="0" fontId="2" fillId="18" borderId="1">
      <alignment horizontal="left" vertical="center" indent="1"/>
    </xf>
    <xf numFmtId="0" fontId="13" fillId="0" borderId="1">
      <alignment horizontal="left" vertical="center" wrapText="1"/>
    </xf>
    <xf numFmtId="0" fontId="2" fillId="19" borderId="1">
      <alignment horizontal="left" vertical="center" indent="1"/>
    </xf>
    <xf numFmtId="0" fontId="2" fillId="0" borderId="0"/>
    <xf numFmtId="0" fontId="3" fillId="0" borderId="0"/>
    <xf numFmtId="4" fontId="6" fillId="20" borderId="1">
      <alignment vertical="center"/>
    </xf>
    <xf numFmtId="4" fontId="7" fillId="20" borderId="1">
      <alignment vertical="center"/>
    </xf>
    <xf numFmtId="4" fontId="6" fillId="20" borderId="1">
      <alignment horizontal="left" vertical="center" indent="1"/>
    </xf>
    <xf numFmtId="4" fontId="6" fillId="20" borderId="1">
      <alignment horizontal="left" vertical="center" indent="1"/>
    </xf>
    <xf numFmtId="4" fontId="14" fillId="0" borderId="1">
      <alignment horizontal="right" vertical="center"/>
    </xf>
    <xf numFmtId="4" fontId="7" fillId="14" borderId="1">
      <alignment horizontal="right" vertical="center"/>
    </xf>
    <xf numFmtId="0" fontId="13" fillId="19" borderId="1">
      <alignment horizontal="left" vertical="center" indent="1"/>
    </xf>
    <xf numFmtId="0" fontId="8" fillId="3" borderId="1">
      <alignment horizontal="center" vertical="top" wrapText="1"/>
    </xf>
    <xf numFmtId="0" fontId="15" fillId="0" borderId="0"/>
    <xf numFmtId="4" fontId="16" fillId="14" borderId="1">
      <alignment horizontal="right" vertical="center"/>
    </xf>
    <xf numFmtId="0" fontId="35" fillId="28" borderId="8" applyNumberFormat="0" applyProtection="0">
      <alignment horizontal="left" vertical="center" indent="1"/>
    </xf>
    <xf numFmtId="4" fontId="35" fillId="0" borderId="8" applyNumberFormat="0" applyProtection="0">
      <alignment horizontal="right" vertical="center"/>
    </xf>
  </cellStyleXfs>
  <cellXfs count="177">
    <xf numFmtId="0" fontId="0" fillId="0" borderId="0" xfId="0"/>
    <xf numFmtId="4" fontId="0" fillId="0" borderId="0" xfId="0" applyNumberFormat="1"/>
    <xf numFmtId="3" fontId="0" fillId="0" borderId="0" xfId="0" applyNumberFormat="1"/>
    <xf numFmtId="0" fontId="10" fillId="0" borderId="0" xfId="17" applyNumberFormat="1" applyFont="1" applyFill="1" applyBorder="1" applyAlignment="1">
      <alignment horizontal="center" vertical="center" wrapText="1"/>
    </xf>
    <xf numFmtId="0" fontId="17" fillId="0" borderId="0" xfId="17" applyNumberFormat="1" applyFont="1" applyFill="1" applyBorder="1" applyAlignment="1">
      <alignment horizontal="center" vertical="center" wrapText="1"/>
    </xf>
    <xf numFmtId="4" fontId="17" fillId="0" borderId="0" xfId="17" applyFont="1" applyFill="1" applyBorder="1" applyAlignment="1">
      <alignment horizontal="center" vertical="center" wrapText="1"/>
    </xf>
    <xf numFmtId="3" fontId="17" fillId="0" borderId="0" xfId="17" applyNumberFormat="1" applyFont="1" applyFill="1" applyBorder="1" applyAlignment="1">
      <alignment horizontal="center" vertical="center" wrapText="1"/>
    </xf>
    <xf numFmtId="4" fontId="10" fillId="0" borderId="0" xfId="17" applyFont="1" applyFill="1" applyBorder="1" applyAlignment="1">
      <alignment horizontal="center" vertical="center" wrapText="1"/>
    </xf>
    <xf numFmtId="3" fontId="10" fillId="0" borderId="0" xfId="17" applyNumberFormat="1" applyFont="1" applyFill="1" applyBorder="1" applyAlignment="1">
      <alignment horizontal="center" vertical="center" wrapText="1"/>
    </xf>
    <xf numFmtId="4" fontId="18" fillId="0" borderId="3" xfId="17" applyFont="1" applyFill="1" applyBorder="1" applyAlignment="1">
      <alignment horizontal="center" vertical="center" wrapText="1"/>
    </xf>
    <xf numFmtId="3" fontId="19" fillId="0" borderId="3" xfId="17" applyNumberFormat="1" applyFont="1" applyFill="1" applyBorder="1" applyAlignment="1">
      <alignment horizontal="center" vertical="center"/>
    </xf>
    <xf numFmtId="4" fontId="17" fillId="0" borderId="3" xfId="17" applyFont="1" applyFill="1" applyBorder="1" applyAlignment="1">
      <alignment horizontal="center" vertical="center" wrapText="1"/>
    </xf>
    <xf numFmtId="4" fontId="20" fillId="0" borderId="3" xfId="17" applyFont="1" applyFill="1" applyBorder="1">
      <alignment horizontal="right" vertical="center"/>
    </xf>
    <xf numFmtId="4" fontId="21" fillId="0" borderId="4" xfId="17" applyFont="1" applyFill="1" applyBorder="1" applyAlignment="1">
      <alignment horizontal="center" vertical="center" wrapText="1"/>
    </xf>
    <xf numFmtId="3" fontId="21" fillId="0" borderId="4" xfId="17" applyNumberFormat="1" applyFont="1" applyFill="1" applyBorder="1" applyAlignment="1">
      <alignment horizontal="center" vertical="center" wrapText="1"/>
    </xf>
    <xf numFmtId="3" fontId="22" fillId="21" borderId="4" xfId="17" applyNumberFormat="1" applyFont="1" applyFill="1" applyBorder="1" applyAlignment="1">
      <alignment horizontal="center" vertical="center" wrapText="1"/>
    </xf>
    <xf numFmtId="4" fontId="22" fillId="21" borderId="4" xfId="17" applyFont="1" applyFill="1" applyBorder="1" applyAlignment="1">
      <alignment horizontal="center" vertical="center" wrapText="1"/>
    </xf>
    <xf numFmtId="4" fontId="8" fillId="0" borderId="4" xfId="17" applyFont="1" applyFill="1" applyBorder="1" applyAlignment="1">
      <alignment vertical="center" wrapText="1"/>
    </xf>
    <xf numFmtId="3" fontId="8" fillId="0" borderId="4" xfId="17" applyNumberFormat="1" applyFont="1" applyFill="1" applyBorder="1" applyAlignment="1">
      <alignment vertical="center" wrapText="1"/>
    </xf>
    <xf numFmtId="4" fontId="8" fillId="0" borderId="4" xfId="17" applyFont="1" applyFill="1" applyBorder="1" applyAlignment="1">
      <alignment horizontal="right" vertical="center" wrapText="1"/>
    </xf>
    <xf numFmtId="4" fontId="8" fillId="22" borderId="4" xfId="17" applyFont="1" applyFill="1" applyBorder="1" applyAlignment="1">
      <alignment vertical="center"/>
    </xf>
    <xf numFmtId="3" fontId="8" fillId="22" borderId="4" xfId="17" applyNumberFormat="1" applyFont="1" applyFill="1" applyBorder="1" applyAlignment="1">
      <alignment vertical="center"/>
    </xf>
    <xf numFmtId="0" fontId="8" fillId="22" borderId="5" xfId="17" applyNumberFormat="1" applyFont="1" applyFill="1" applyBorder="1" applyAlignment="1">
      <alignment horizontal="left" vertical="center"/>
    </xf>
    <xf numFmtId="0" fontId="8" fillId="22" borderId="6" xfId="17" applyNumberFormat="1" applyFont="1" applyFill="1" applyBorder="1" applyAlignment="1">
      <alignment vertical="center"/>
    </xf>
    <xf numFmtId="4" fontId="8" fillId="22" borderId="4" xfId="17" applyFont="1" applyFill="1" applyBorder="1" applyAlignment="1">
      <alignment vertical="center" wrapText="1"/>
    </xf>
    <xf numFmtId="3" fontId="8" fillId="22" borderId="4" xfId="17" applyNumberFormat="1" applyFont="1" applyFill="1" applyBorder="1" applyAlignment="1">
      <alignment vertical="center" wrapText="1"/>
    </xf>
    <xf numFmtId="0" fontId="23" fillId="0" borderId="0" xfId="17" applyNumberFormat="1" applyFont="1" applyFill="1" applyBorder="1" applyAlignment="1">
      <alignment horizontal="center" vertical="center" wrapText="1"/>
    </xf>
    <xf numFmtId="4" fontId="23" fillId="0" borderId="0" xfId="17" applyFont="1" applyFill="1" applyBorder="1" applyAlignment="1">
      <alignment horizontal="center" vertical="center" wrapText="1"/>
    </xf>
    <xf numFmtId="3" fontId="23" fillId="0" borderId="0" xfId="17" applyNumberFormat="1" applyFont="1" applyFill="1" applyBorder="1" applyAlignment="1">
      <alignment horizontal="center" vertical="center" wrapText="1"/>
    </xf>
    <xf numFmtId="4" fontId="5" fillId="0" borderId="0" xfId="17" applyFont="1" applyFill="1" applyBorder="1" applyAlignment="1"/>
    <xf numFmtId="4" fontId="21" fillId="21" borderId="4" xfId="17" applyFont="1" applyFill="1" applyBorder="1" applyAlignment="1">
      <alignment horizontal="center" vertical="center" wrapText="1"/>
    </xf>
    <xf numFmtId="4" fontId="8" fillId="20" borderId="4" xfId="17" applyFont="1" applyFill="1" applyBorder="1" applyAlignment="1">
      <alignment vertical="center" wrapText="1"/>
    </xf>
    <xf numFmtId="3" fontId="8" fillId="20" borderId="4" xfId="17" applyNumberFormat="1" applyFont="1" applyFill="1" applyBorder="1" applyAlignment="1">
      <alignment vertical="center" wrapText="1"/>
    </xf>
    <xf numFmtId="0" fontId="24" fillId="0" borderId="0" xfId="0" applyFont="1"/>
    <xf numFmtId="0" fontId="24" fillId="0" borderId="0" xfId="0" applyFont="1" applyAlignment="1">
      <alignment wrapText="1"/>
    </xf>
    <xf numFmtId="4" fontId="24" fillId="0" borderId="0" xfId="0" applyNumberFormat="1" applyFont="1"/>
    <xf numFmtId="3" fontId="24" fillId="0" borderId="0" xfId="0" applyNumberFormat="1" applyFont="1"/>
    <xf numFmtId="0" fontId="10" fillId="0" borderId="0" xfId="18" applyNumberFormat="1" applyFont="1" applyFill="1" applyBorder="1" applyAlignment="1">
      <alignment vertical="center" wrapText="1"/>
    </xf>
    <xf numFmtId="0" fontId="2" fillId="0" borderId="0" xfId="15" applyNumberFormat="1" applyFont="1" applyFill="1" applyBorder="1" applyAlignment="1"/>
    <xf numFmtId="0" fontId="17" fillId="0" borderId="0" xfId="18" applyNumberFormat="1" applyFont="1" applyFill="1" applyBorder="1" applyAlignment="1">
      <alignment horizontal="center" vertical="center" wrapText="1"/>
    </xf>
    <xf numFmtId="4" fontId="17" fillId="0" borderId="0" xfId="18" applyFont="1" applyFill="1" applyBorder="1" applyAlignment="1">
      <alignment horizontal="center" vertical="center" wrapText="1"/>
    </xf>
    <xf numFmtId="0" fontId="5" fillId="0" borderId="0" xfId="18" applyNumberFormat="1" applyFont="1" applyFill="1" applyBorder="1" applyAlignment="1">
      <alignment vertical="center" wrapText="1"/>
    </xf>
    <xf numFmtId="4" fontId="25" fillId="23" borderId="7" xfId="24" applyFont="1" applyFill="1" applyBorder="1" applyAlignment="1">
      <alignment horizontal="center" vertical="center" wrapText="1"/>
    </xf>
    <xf numFmtId="0" fontId="24" fillId="0" borderId="0" xfId="15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1" fontId="26" fillId="23" borderId="6" xfId="15" applyNumberFormat="1" applyFont="1" applyFill="1" applyBorder="1" applyAlignment="1">
      <alignment horizontal="center" vertical="center"/>
    </xf>
    <xf numFmtId="0" fontId="27" fillId="0" borderId="0" xfId="15" applyNumberFormat="1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8" fillId="0" borderId="0" xfId="24" applyNumberFormat="1" applyFont="1" applyFill="1" applyBorder="1">
      <alignment horizontal="left" vertical="center" indent="1"/>
    </xf>
    <xf numFmtId="0" fontId="11" fillId="0" borderId="0" xfId="37" applyNumberFormat="1" applyFont="1" applyFill="1" applyBorder="1" applyAlignment="1">
      <alignment horizontal="center" vertical="center"/>
    </xf>
    <xf numFmtId="0" fontId="24" fillId="0" borderId="0" xfId="15" applyNumberFormat="1" applyFont="1" applyFill="1" applyBorder="1" applyAlignment="1"/>
    <xf numFmtId="0" fontId="27" fillId="24" borderId="0" xfId="15" applyNumberFormat="1" applyFont="1" applyFill="1" applyBorder="1" applyAlignment="1">
      <alignment horizontal="center" vertical="center"/>
    </xf>
    <xf numFmtId="3" fontId="12" fillId="24" borderId="0" xfId="15" applyNumberFormat="1" applyFont="1" applyFill="1" applyBorder="1" applyAlignment="1">
      <alignment vertical="top" wrapText="1"/>
    </xf>
    <xf numFmtId="4" fontId="21" fillId="24" borderId="0" xfId="20" applyFont="1" applyFill="1" applyBorder="1" applyAlignment="1">
      <alignment vertical="center"/>
    </xf>
    <xf numFmtId="3" fontId="21" fillId="24" borderId="0" xfId="20" applyNumberFormat="1" applyFont="1" applyFill="1" applyBorder="1" applyAlignment="1">
      <alignment vertical="center"/>
    </xf>
    <xf numFmtId="0" fontId="12" fillId="25" borderId="0" xfId="42" applyFont="1" applyFill="1" applyBorder="1" applyAlignment="1">
      <alignment horizontal="left" vertical="center" wrapText="1" indent="3"/>
    </xf>
    <xf numFmtId="0" fontId="12" fillId="25" borderId="0" xfId="42" applyFont="1" applyFill="1" applyBorder="1" applyAlignment="1">
      <alignment horizontal="left" vertical="center" wrapText="1"/>
    </xf>
    <xf numFmtId="4" fontId="28" fillId="25" borderId="0" xfId="0" applyNumberFormat="1" applyFont="1" applyFill="1" applyAlignment="1">
      <alignment horizontal="right" vertical="center"/>
    </xf>
    <xf numFmtId="3" fontId="28" fillId="25" borderId="0" xfId="0" applyNumberFormat="1" applyFont="1" applyFill="1" applyAlignment="1">
      <alignment horizontal="right" vertical="center"/>
    </xf>
    <xf numFmtId="4" fontId="21" fillId="25" borderId="0" xfId="20" applyFont="1" applyFill="1" applyBorder="1" applyAlignment="1">
      <alignment vertical="center"/>
    </xf>
    <xf numFmtId="0" fontId="12" fillId="0" borderId="0" xfId="15" applyNumberFormat="1" applyFont="1" applyFill="1" applyBorder="1" applyAlignment="1"/>
    <xf numFmtId="0" fontId="13" fillId="26" borderId="0" xfId="44" applyFont="1" applyFill="1" applyAlignment="1">
      <alignment horizontal="left" vertical="center" wrapText="1" indent="4"/>
    </xf>
    <xf numFmtId="0" fontId="13" fillId="26" borderId="0" xfId="44" applyFont="1" applyFill="1" applyAlignment="1">
      <alignment horizontal="left" vertical="center" wrapText="1"/>
    </xf>
    <xf numFmtId="4" fontId="14" fillId="26" borderId="0" xfId="0" applyNumberFormat="1" applyFont="1" applyFill="1" applyAlignment="1">
      <alignment horizontal="right" vertical="center"/>
    </xf>
    <xf numFmtId="3" fontId="14" fillId="0" borderId="0" xfId="0" applyNumberFormat="1" applyFont="1" applyAlignment="1">
      <alignment horizontal="right" vertical="center"/>
    </xf>
    <xf numFmtId="0" fontId="13" fillId="0" borderId="0" xfId="15" applyNumberFormat="1" applyFont="1" applyFill="1" applyBorder="1" applyAlignment="1"/>
    <xf numFmtId="0" fontId="13" fillId="26" borderId="0" xfId="0" applyFont="1" applyFill="1" applyAlignment="1">
      <alignment horizontal="left" vertical="center" wrapText="1" indent="5"/>
    </xf>
    <xf numFmtId="0" fontId="13" fillId="26" borderId="0" xfId="0" applyFont="1" applyFill="1" applyAlignment="1">
      <alignment horizontal="left" vertical="center" wrapText="1"/>
    </xf>
    <xf numFmtId="3" fontId="14" fillId="26" borderId="0" xfId="0" applyNumberFormat="1" applyFont="1" applyFill="1" applyAlignment="1">
      <alignment horizontal="right" vertical="center"/>
    </xf>
    <xf numFmtId="0" fontId="13" fillId="0" borderId="0" xfId="0" applyFont="1" applyAlignment="1">
      <alignment horizontal="left" vertical="center" wrapText="1" indent="6"/>
    </xf>
    <xf numFmtId="0" fontId="13" fillId="0" borderId="0" xfId="0" applyFont="1" applyAlignment="1">
      <alignment horizontal="left" vertical="center" wrapText="1"/>
    </xf>
    <xf numFmtId="4" fontId="14" fillId="0" borderId="0" xfId="0" applyNumberFormat="1" applyFont="1" applyAlignment="1">
      <alignment horizontal="right" vertical="center"/>
    </xf>
    <xf numFmtId="0" fontId="14" fillId="26" borderId="0" xfId="0" applyFont="1" applyFill="1" applyAlignment="1">
      <alignment horizontal="right" vertical="center"/>
    </xf>
    <xf numFmtId="0" fontId="14" fillId="0" borderId="0" xfId="0" applyFont="1" applyAlignment="1">
      <alignment horizontal="right" vertical="center"/>
    </xf>
    <xf numFmtId="4" fontId="13" fillId="0" borderId="0" xfId="0" applyNumberFormat="1" applyFont="1" applyAlignment="1">
      <alignment horizontal="right" vertical="center"/>
    </xf>
    <xf numFmtId="3" fontId="13" fillId="26" borderId="0" xfId="0" applyNumberFormat="1" applyFont="1" applyFill="1" applyAlignment="1">
      <alignment horizontal="right" vertical="center"/>
    </xf>
    <xf numFmtId="4" fontId="13" fillId="26" borderId="0" xfId="0" applyNumberFormat="1" applyFont="1" applyFill="1" applyAlignment="1">
      <alignment horizontal="right" vertical="center"/>
    </xf>
    <xf numFmtId="0" fontId="13" fillId="0" borderId="0" xfId="0" applyFont="1"/>
    <xf numFmtId="3" fontId="12" fillId="24" borderId="0" xfId="15" applyNumberFormat="1" applyFont="1" applyFill="1" applyBorder="1" applyAlignment="1">
      <alignment vertical="center" wrapText="1"/>
    </xf>
    <xf numFmtId="0" fontId="13" fillId="0" borderId="0" xfId="0" applyFont="1" applyAlignment="1">
      <alignment horizontal="left" vertical="center" wrapText="1" indent="8"/>
    </xf>
    <xf numFmtId="4" fontId="21" fillId="0" borderId="0" xfId="20" applyFont="1" applyFill="1" applyBorder="1" applyAlignment="1">
      <alignment vertical="center"/>
    </xf>
    <xf numFmtId="0" fontId="12" fillId="25" borderId="0" xfId="40" applyNumberFormat="1" applyFont="1" applyFill="1" applyBorder="1" applyAlignment="1">
      <alignment horizontal="left" vertical="center" wrapText="1" indent="2"/>
    </xf>
    <xf numFmtId="4" fontId="9" fillId="25" borderId="0" xfId="20" applyFill="1" applyBorder="1" applyAlignment="1">
      <alignment vertical="center"/>
    </xf>
    <xf numFmtId="3" fontId="9" fillId="25" borderId="0" xfId="20" applyNumberFormat="1" applyFill="1" applyBorder="1" applyAlignment="1">
      <alignment vertical="center"/>
    </xf>
    <xf numFmtId="0" fontId="8" fillId="0" borderId="0" xfId="15" applyNumberFormat="1" applyFont="1" applyFill="1" applyBorder="1" applyAlignment="1"/>
    <xf numFmtId="0" fontId="12" fillId="26" borderId="0" xfId="42" applyFont="1" applyFill="1" applyBorder="1" applyAlignment="1">
      <alignment horizontal="left" vertical="center" wrapText="1" indent="3"/>
    </xf>
    <xf numFmtId="0" fontId="12" fillId="26" borderId="0" xfId="42" applyFont="1" applyFill="1" applyBorder="1" applyAlignment="1">
      <alignment horizontal="left" vertical="center" wrapText="1"/>
    </xf>
    <xf numFmtId="4" fontId="28" fillId="26" borderId="0" xfId="0" applyNumberFormat="1" applyFont="1" applyFill="1" applyAlignment="1">
      <alignment horizontal="right" vertical="center"/>
    </xf>
    <xf numFmtId="3" fontId="28" fillId="26" borderId="0" xfId="0" applyNumberFormat="1" applyFont="1" applyFill="1" applyAlignment="1">
      <alignment horizontal="right" vertical="center"/>
    </xf>
    <xf numFmtId="0" fontId="13" fillId="0" borderId="0" xfId="44" applyFont="1" applyAlignment="1">
      <alignment horizontal="left" vertical="center" wrapText="1" indent="4"/>
    </xf>
    <xf numFmtId="0" fontId="13" fillId="0" borderId="0" xfId="44" applyFont="1" applyAlignment="1">
      <alignment horizontal="left" vertical="center" wrapText="1"/>
    </xf>
    <xf numFmtId="0" fontId="29" fillId="0" borderId="0" xfId="15" applyNumberFormat="1" applyFont="1" applyFill="1" applyBorder="1" applyAlignment="1"/>
    <xf numFmtId="0" fontId="27" fillId="25" borderId="0" xfId="15" applyNumberFormat="1" applyFont="1" applyFill="1" applyBorder="1" applyAlignment="1">
      <alignment horizontal="center" vertical="center"/>
    </xf>
    <xf numFmtId="3" fontId="12" fillId="25" borderId="0" xfId="15" applyNumberFormat="1" applyFont="1" applyFill="1" applyBorder="1" applyAlignment="1">
      <alignment vertical="top" wrapText="1"/>
    </xf>
    <xf numFmtId="0" fontId="12" fillId="0" borderId="0" xfId="42" applyFont="1" applyFill="1" applyBorder="1" applyAlignment="1">
      <alignment horizontal="left" vertical="center" wrapText="1" indent="3"/>
    </xf>
    <xf numFmtId="0" fontId="12" fillId="0" borderId="0" xfId="42" applyFont="1" applyFill="1" applyBorder="1" applyAlignment="1">
      <alignment horizontal="left" vertical="center" wrapText="1"/>
    </xf>
    <xf numFmtId="4" fontId="28" fillId="0" borderId="0" xfId="0" applyNumberFormat="1" applyFont="1" applyAlignment="1">
      <alignment horizontal="right" vertical="center"/>
    </xf>
    <xf numFmtId="3" fontId="28" fillId="0" borderId="0" xfId="0" applyNumberFormat="1" applyFont="1" applyAlignment="1">
      <alignment horizontal="right" vertical="center"/>
    </xf>
    <xf numFmtId="0" fontId="12" fillId="0" borderId="0" xfId="40" applyNumberFormat="1" applyFont="1" applyBorder="1" applyAlignment="1">
      <alignment horizontal="left" vertical="center" wrapText="1" indent="2"/>
    </xf>
    <xf numFmtId="4" fontId="9" fillId="0" borderId="0" xfId="20" applyFill="1" applyBorder="1" applyAlignment="1">
      <alignment vertical="center"/>
    </xf>
    <xf numFmtId="3" fontId="9" fillId="0" borderId="0" xfId="20" applyNumberFormat="1" applyFill="1" applyBorder="1" applyAlignment="1">
      <alignment vertical="center"/>
    </xf>
    <xf numFmtId="0" fontId="12" fillId="24" borderId="0" xfId="44" applyFont="1" applyFill="1" applyAlignment="1">
      <alignment horizontal="left" vertical="center" wrapText="1" indent="4"/>
    </xf>
    <xf numFmtId="0" fontId="12" fillId="24" borderId="0" xfId="44" applyFont="1" applyFill="1" applyAlignment="1">
      <alignment horizontal="left" vertical="center" wrapText="1"/>
    </xf>
    <xf numFmtId="4" fontId="28" fillId="24" borderId="0" xfId="0" applyNumberFormat="1" applyFont="1" applyFill="1" applyAlignment="1">
      <alignment horizontal="right" vertical="center"/>
    </xf>
    <xf numFmtId="3" fontId="28" fillId="24" borderId="0" xfId="0" applyNumberFormat="1" applyFont="1" applyFill="1" applyAlignment="1">
      <alignment horizontal="right" vertical="center"/>
    </xf>
    <xf numFmtId="4" fontId="14" fillId="24" borderId="0" xfId="0" applyNumberFormat="1" applyFont="1" applyFill="1" applyAlignment="1">
      <alignment horizontal="right" vertical="center"/>
    </xf>
    <xf numFmtId="0" fontId="13" fillId="25" borderId="0" xfId="0" applyFont="1" applyFill="1" applyAlignment="1">
      <alignment horizontal="left" vertical="center" wrapText="1" indent="5"/>
    </xf>
    <xf numFmtId="0" fontId="13" fillId="25" borderId="0" xfId="0" applyFont="1" applyFill="1" applyAlignment="1">
      <alignment horizontal="left" vertical="center" wrapText="1"/>
    </xf>
    <xf numFmtId="4" fontId="30" fillId="25" borderId="0" xfId="0" applyNumberFormat="1" applyFont="1" applyFill="1" applyAlignment="1">
      <alignment horizontal="right" vertical="center"/>
    </xf>
    <xf numFmtId="3" fontId="30" fillId="0" borderId="0" xfId="0" applyNumberFormat="1" applyFont="1" applyAlignment="1">
      <alignment horizontal="right" vertical="center"/>
    </xf>
    <xf numFmtId="0" fontId="13" fillId="26" borderId="0" xfId="0" applyFont="1" applyFill="1" applyAlignment="1">
      <alignment horizontal="left" vertical="center" wrapText="1" indent="6"/>
    </xf>
    <xf numFmtId="4" fontId="31" fillId="26" borderId="0" xfId="0" applyNumberFormat="1" applyFont="1" applyFill="1" applyAlignment="1">
      <alignment horizontal="right" vertical="center"/>
    </xf>
    <xf numFmtId="3" fontId="31" fillId="26" borderId="0" xfId="0" applyNumberFormat="1" applyFont="1" applyFill="1" applyAlignment="1">
      <alignment horizontal="right" vertical="center"/>
    </xf>
    <xf numFmtId="0" fontId="13" fillId="0" borderId="0" xfId="0" applyFont="1" applyAlignment="1">
      <alignment horizontal="left" vertical="center" wrapText="1" indent="7"/>
    </xf>
    <xf numFmtId="4" fontId="30" fillId="25" borderId="0" xfId="0" applyNumberFormat="1" applyFont="1" applyFill="1" applyAlignment="1">
      <alignment horizontal="right"/>
    </xf>
    <xf numFmtId="0" fontId="2" fillId="0" borderId="0" xfId="24" applyNumberFormat="1" applyFont="1" applyFill="1" applyBorder="1">
      <alignment horizontal="left" vertical="center" indent="1"/>
    </xf>
    <xf numFmtId="0" fontId="32" fillId="0" borderId="0" xfId="37" applyNumberFormat="1" applyFont="1" applyFill="1" applyBorder="1" applyAlignment="1">
      <alignment horizontal="center" vertical="center"/>
    </xf>
    <xf numFmtId="3" fontId="33" fillId="27" borderId="4" xfId="20" applyNumberFormat="1" applyFont="1" applyFill="1" applyBorder="1" applyAlignment="1">
      <alignment vertical="center"/>
    </xf>
    <xf numFmtId="4" fontId="34" fillId="0" borderId="0" xfId="20" applyFont="1" applyFill="1" applyBorder="1" applyAlignment="1">
      <alignment horizontal="center" vertical="center"/>
    </xf>
    <xf numFmtId="3" fontId="34" fillId="27" borderId="4" xfId="20" applyNumberFormat="1" applyFont="1" applyFill="1" applyBorder="1" applyAlignment="1">
      <alignment vertical="center"/>
    </xf>
    <xf numFmtId="3" fontId="35" fillId="27" borderId="4" xfId="20" applyNumberFormat="1" applyFont="1" applyFill="1" applyBorder="1" applyAlignment="1">
      <alignment vertical="center"/>
    </xf>
    <xf numFmtId="4" fontId="35" fillId="0" borderId="0" xfId="20" applyFont="1" applyFill="1" applyBorder="1" applyAlignment="1">
      <alignment horizontal="center" vertical="center"/>
    </xf>
    <xf numFmtId="3" fontId="35" fillId="27" borderId="4" xfId="0" applyNumberFormat="1" applyFont="1" applyFill="1" applyBorder="1" applyAlignment="1">
      <alignment vertical="center"/>
    </xf>
    <xf numFmtId="3" fontId="6" fillId="0" borderId="0" xfId="20" applyNumberFormat="1" applyFont="1" applyFill="1" applyBorder="1" applyAlignment="1">
      <alignment vertical="center"/>
    </xf>
    <xf numFmtId="4" fontId="14" fillId="27" borderId="0" xfId="0" applyNumberFormat="1" applyFont="1" applyFill="1" applyAlignment="1">
      <alignment horizontal="right" vertical="center"/>
    </xf>
    <xf numFmtId="4" fontId="6" fillId="0" borderId="0" xfId="20" applyFont="1" applyFill="1" applyBorder="1" applyAlignment="1">
      <alignment vertical="center"/>
    </xf>
    <xf numFmtId="4" fontId="6" fillId="27" borderId="0" xfId="20" applyFont="1" applyFill="1" applyBorder="1" applyAlignment="1">
      <alignment vertical="center"/>
    </xf>
    <xf numFmtId="0" fontId="12" fillId="0" borderId="0" xfId="0" applyFont="1" applyAlignment="1">
      <alignment horizontal="left" vertical="center" wrapText="1" indent="5"/>
    </xf>
    <xf numFmtId="0" fontId="12" fillId="0" borderId="0" xfId="0" applyFont="1" applyAlignment="1">
      <alignment horizontal="left" vertical="center" wrapText="1"/>
    </xf>
    <xf numFmtId="4" fontId="9" fillId="27" borderId="0" xfId="20" applyFill="1" applyBorder="1" applyAlignment="1">
      <alignment vertical="center"/>
    </xf>
    <xf numFmtId="0" fontId="12" fillId="0" borderId="9" xfId="30" quotePrefix="1" applyBorder="1" applyAlignment="1">
      <alignment horizontal="left" vertical="center" indent="4"/>
    </xf>
    <xf numFmtId="0" fontId="12" fillId="0" borderId="9" xfId="30" quotePrefix="1" applyBorder="1" applyAlignment="1">
      <alignment horizontal="left" vertical="center" indent="1"/>
    </xf>
    <xf numFmtId="0" fontId="35" fillId="0" borderId="9" xfId="46" quotePrefix="1" applyFill="1" applyBorder="1">
      <alignment horizontal="left" vertical="center" indent="1"/>
    </xf>
    <xf numFmtId="0" fontId="35" fillId="0" borderId="9" xfId="46" quotePrefix="1" applyFill="1" applyBorder="1" applyAlignment="1">
      <alignment horizontal="left" vertical="center" indent="7"/>
    </xf>
    <xf numFmtId="0" fontId="35" fillId="0" borderId="9" xfId="46" quotePrefix="1" applyFill="1" applyBorder="1" applyAlignment="1">
      <alignment horizontal="left" vertical="center" indent="9"/>
    </xf>
    <xf numFmtId="0" fontId="36" fillId="0" borderId="9" xfId="46" quotePrefix="1" applyFont="1" applyFill="1" applyBorder="1" applyAlignment="1">
      <alignment horizontal="left" vertical="center" wrapText="1"/>
    </xf>
    <xf numFmtId="3" fontId="36" fillId="27" borderId="4" xfId="20" applyNumberFormat="1" applyFont="1" applyFill="1" applyBorder="1" applyAlignment="1">
      <alignment vertical="center" wrapText="1"/>
    </xf>
    <xf numFmtId="0" fontId="19" fillId="0" borderId="0" xfId="0" applyFont="1" applyAlignment="1">
      <alignment wrapText="1"/>
    </xf>
    <xf numFmtId="0" fontId="34" fillId="0" borderId="9" xfId="46" quotePrefix="1" applyFont="1" applyFill="1" applyBorder="1" applyAlignment="1">
      <alignment horizontal="left" vertical="center" indent="5"/>
    </xf>
    <xf numFmtId="0" fontId="34" fillId="0" borderId="9" xfId="46" quotePrefix="1" applyFont="1" applyFill="1" applyBorder="1">
      <alignment horizontal="left" vertical="center" indent="1"/>
    </xf>
    <xf numFmtId="0" fontId="36" fillId="0" borderId="9" xfId="46" quotePrefix="1" applyFont="1" applyFill="1" applyBorder="1" applyAlignment="1">
      <alignment horizontal="center" vertical="center" wrapText="1"/>
    </xf>
    <xf numFmtId="3" fontId="35" fillId="0" borderId="9" xfId="47" applyNumberFormat="1" applyBorder="1">
      <alignment horizontal="right" vertical="center"/>
    </xf>
    <xf numFmtId="4" fontId="8" fillId="22" borderId="4" xfId="17" applyFont="1" applyFill="1" applyBorder="1">
      <alignment horizontal="right" vertical="center"/>
    </xf>
    <xf numFmtId="4" fontId="13" fillId="0" borderId="0" xfId="15" applyFont="1" applyFill="1" applyBorder="1" applyAlignment="1"/>
    <xf numFmtId="0" fontId="37" fillId="29" borderId="0" xfId="32" quotePrefix="1" applyFont="1" applyFill="1" applyBorder="1" applyAlignment="1">
      <alignment horizontal="left" vertical="center" wrapText="1" indent="5"/>
    </xf>
    <xf numFmtId="0" fontId="37" fillId="29" borderId="0" xfId="32" quotePrefix="1" applyFont="1" applyFill="1" applyBorder="1">
      <alignment horizontal="left" vertical="center" wrapText="1"/>
    </xf>
    <xf numFmtId="4" fontId="38" fillId="29" borderId="0" xfId="40" applyFont="1" applyFill="1" applyBorder="1">
      <alignment horizontal="right" vertical="center"/>
    </xf>
    <xf numFmtId="0" fontId="37" fillId="30" borderId="0" xfId="32" quotePrefix="1" applyFont="1" applyFill="1" applyBorder="1" applyAlignment="1">
      <alignment horizontal="left" vertical="center" wrapText="1" indent="6"/>
    </xf>
    <xf numFmtId="0" fontId="37" fillId="30" borderId="0" xfId="32" quotePrefix="1" applyFont="1" applyFill="1" applyBorder="1">
      <alignment horizontal="left" vertical="center" wrapText="1"/>
    </xf>
    <xf numFmtId="4" fontId="37" fillId="30" borderId="0" xfId="40" applyFont="1" applyFill="1" applyBorder="1">
      <alignment horizontal="right" vertical="center"/>
    </xf>
    <xf numFmtId="3" fontId="37" fillId="30" borderId="0" xfId="40" applyNumberFormat="1" applyFont="1" applyFill="1" applyBorder="1">
      <alignment horizontal="right" vertical="center"/>
    </xf>
    <xf numFmtId="0" fontId="37" fillId="0" borderId="0" xfId="32" quotePrefix="1" applyFont="1" applyBorder="1" applyAlignment="1">
      <alignment horizontal="left" vertical="center" wrapText="1" indent="7"/>
    </xf>
    <xf numFmtId="0" fontId="37" fillId="0" borderId="0" xfId="30" quotePrefix="1" applyFont="1" applyBorder="1">
      <alignment horizontal="left" vertical="center" wrapText="1"/>
    </xf>
    <xf numFmtId="4" fontId="37" fillId="0" borderId="0" xfId="40" applyFont="1" applyBorder="1">
      <alignment horizontal="right" vertical="center"/>
    </xf>
    <xf numFmtId="0" fontId="36" fillId="0" borderId="9" xfId="46" quotePrefix="1" applyFont="1" applyFill="1" applyBorder="1" applyAlignment="1">
      <alignment horizontal="left" vertical="center" indent="7"/>
    </xf>
    <xf numFmtId="0" fontId="36" fillId="0" borderId="9" xfId="46" quotePrefix="1" applyFont="1" applyFill="1" applyBorder="1">
      <alignment horizontal="left" vertical="center" indent="1"/>
    </xf>
    <xf numFmtId="3" fontId="36" fillId="0" borderId="9" xfId="47" applyNumberFormat="1" applyFont="1" applyBorder="1">
      <alignment horizontal="right" vertical="center"/>
    </xf>
    <xf numFmtId="3" fontId="36" fillId="27" borderId="4" xfId="20" applyNumberFormat="1" applyFont="1" applyFill="1" applyBorder="1" applyAlignment="1">
      <alignment vertical="center"/>
    </xf>
    <xf numFmtId="4" fontId="36" fillId="0" borderId="0" xfId="20" applyFont="1" applyFill="1" applyBorder="1" applyAlignment="1">
      <alignment horizontal="center" vertical="center"/>
    </xf>
    <xf numFmtId="0" fontId="19" fillId="0" borderId="0" xfId="0" applyFont="1"/>
    <xf numFmtId="3" fontId="36" fillId="27" borderId="4" xfId="0" applyNumberFormat="1" applyFont="1" applyFill="1" applyBorder="1" applyAlignment="1">
      <alignment vertical="center"/>
    </xf>
    <xf numFmtId="4" fontId="19" fillId="0" borderId="0" xfId="0" applyNumberFormat="1" applyFont="1"/>
    <xf numFmtId="0" fontId="19" fillId="0" borderId="0" xfId="17" applyNumberFormat="1" applyFont="1" applyFill="1" applyBorder="1" applyAlignment="1">
      <alignment horizontal="left" vertical="top" wrapText="1"/>
    </xf>
    <xf numFmtId="0" fontId="21" fillId="22" borderId="4" xfId="17" applyNumberFormat="1" applyFont="1" applyFill="1" applyBorder="1" applyAlignment="1">
      <alignment horizontal="left" wrapText="1"/>
    </xf>
    <xf numFmtId="0" fontId="21" fillId="22" borderId="4" xfId="17" applyNumberFormat="1" applyFont="1" applyFill="1" applyBorder="1" applyAlignment="1">
      <alignment horizontal="left" vertical="center" wrapText="1"/>
    </xf>
    <xf numFmtId="0" fontId="8" fillId="0" borderId="0" xfId="17" applyNumberFormat="1" applyFont="1" applyFill="1" applyBorder="1" applyAlignment="1">
      <alignment horizontal="left" vertical="top" wrapText="1"/>
    </xf>
    <xf numFmtId="0" fontId="8" fillId="0" borderId="5" xfId="17" applyNumberFormat="1" applyFont="1" applyFill="1" applyBorder="1" applyAlignment="1">
      <alignment horizontal="left" vertical="center" wrapText="1"/>
    </xf>
    <xf numFmtId="0" fontId="8" fillId="0" borderId="5" xfId="17" applyNumberFormat="1" applyFont="1" applyFill="1" applyBorder="1" applyAlignment="1">
      <alignment horizontal="left" vertical="center"/>
    </xf>
    <xf numFmtId="0" fontId="8" fillId="22" borderId="5" xfId="17" applyNumberFormat="1" applyFont="1" applyFill="1" applyBorder="1" applyAlignment="1">
      <alignment horizontal="left" vertical="center" wrapText="1"/>
    </xf>
    <xf numFmtId="0" fontId="8" fillId="0" borderId="0" xfId="17" applyNumberFormat="1" applyFont="1" applyFill="1" applyBorder="1" applyAlignment="1">
      <alignment horizontal="left" vertical="center" wrapText="1"/>
    </xf>
    <xf numFmtId="0" fontId="21" fillId="0" borderId="4" xfId="17" applyNumberFormat="1" applyFont="1" applyFill="1" applyBorder="1" applyAlignment="1">
      <alignment horizontal="center" vertical="center" wrapText="1"/>
    </xf>
    <xf numFmtId="0" fontId="22" fillId="0" borderId="5" xfId="17" applyNumberFormat="1" applyFont="1" applyFill="1" applyBorder="1" applyAlignment="1">
      <alignment horizontal="center" vertical="center" wrapText="1"/>
    </xf>
    <xf numFmtId="0" fontId="22" fillId="0" borderId="4" xfId="17" applyNumberFormat="1" applyFont="1" applyFill="1" applyBorder="1" applyAlignment="1">
      <alignment horizontal="center" wrapText="1"/>
    </xf>
    <xf numFmtId="0" fontId="10" fillId="0" borderId="0" xfId="17" applyNumberFormat="1" applyFont="1" applyFill="1" applyBorder="1" applyAlignment="1">
      <alignment horizontal="center" vertical="center" wrapText="1"/>
    </xf>
    <xf numFmtId="0" fontId="10" fillId="0" borderId="0" xfId="18" applyNumberFormat="1" applyFont="1" applyFill="1" applyBorder="1" applyAlignment="1">
      <alignment horizontal="center" vertical="center" wrapText="1"/>
    </xf>
    <xf numFmtId="3" fontId="25" fillId="23" borderId="6" xfId="15" applyNumberFormat="1" applyFont="1" applyFill="1" applyBorder="1" applyAlignment="1">
      <alignment horizontal="center" vertical="center" wrapText="1"/>
    </xf>
    <xf numFmtId="3" fontId="26" fillId="23" borderId="6" xfId="15" applyNumberFormat="1" applyFont="1" applyFill="1" applyBorder="1" applyAlignment="1">
      <alignment horizontal="center" vertical="center" wrapText="1"/>
    </xf>
  </cellXfs>
  <cellStyles count="48">
    <cellStyle name="Normal 2" xfId="1" xr:uid="{00000000-0005-0000-0000-000006000000}"/>
    <cellStyle name="Normalno" xfId="0" builtinId="0"/>
    <cellStyle name="Normalno 2" xfId="2" xr:uid="{00000000-0005-0000-0000-000007000000}"/>
    <cellStyle name="Normalno 3" xfId="3" xr:uid="{00000000-0005-0000-0000-000008000000}"/>
    <cellStyle name="Normalno 3 2" xfId="4" xr:uid="{00000000-0005-0000-0000-000009000000}"/>
    <cellStyle name="Obično_List4" xfId="5" xr:uid="{00000000-0005-0000-0000-00000A000000}"/>
    <cellStyle name="SAPBEXaggData" xfId="6" xr:uid="{00000000-0005-0000-0000-00000B000000}"/>
    <cellStyle name="SAPBEXaggDataEmph" xfId="7" xr:uid="{00000000-0005-0000-0000-00000C000000}"/>
    <cellStyle name="SAPBEXaggItem" xfId="8" xr:uid="{00000000-0005-0000-0000-00000D000000}"/>
    <cellStyle name="SAPBEXaggItemX" xfId="9" xr:uid="{00000000-0005-0000-0000-00000E000000}"/>
    <cellStyle name="SAPBEXchaText" xfId="10" xr:uid="{00000000-0005-0000-0000-00000F000000}"/>
    <cellStyle name="SAPBEXexcBad7" xfId="11" xr:uid="{00000000-0005-0000-0000-000010000000}"/>
    <cellStyle name="SAPBEXexcBad8" xfId="12" xr:uid="{00000000-0005-0000-0000-000011000000}"/>
    <cellStyle name="SAPBEXexcBad9" xfId="13" xr:uid="{00000000-0005-0000-0000-000012000000}"/>
    <cellStyle name="SAPBEXexcCritical4" xfId="14" xr:uid="{00000000-0005-0000-0000-000013000000}"/>
    <cellStyle name="SAPBEXexcCritical5" xfId="15" xr:uid="{00000000-0005-0000-0000-000014000000}"/>
    <cellStyle name="SAPBEXexcCritical6" xfId="16" xr:uid="{00000000-0005-0000-0000-000015000000}"/>
    <cellStyle name="SAPBEXexcGood1" xfId="17" xr:uid="{00000000-0005-0000-0000-000016000000}"/>
    <cellStyle name="SAPBEXexcGood2" xfId="18" xr:uid="{00000000-0005-0000-0000-000017000000}"/>
    <cellStyle name="SAPBEXexcGood3" xfId="19" xr:uid="{00000000-0005-0000-0000-000018000000}"/>
    <cellStyle name="SAPBEXfilterDrill" xfId="20" xr:uid="{00000000-0005-0000-0000-000019000000}"/>
    <cellStyle name="SAPBEXfilterItem" xfId="21" xr:uid="{00000000-0005-0000-0000-00001A000000}"/>
    <cellStyle name="SAPBEXfilterText" xfId="22" xr:uid="{00000000-0005-0000-0000-00001B000000}"/>
    <cellStyle name="SAPBEXformats" xfId="23" xr:uid="{00000000-0005-0000-0000-00001C000000}"/>
    <cellStyle name="SAPBEXheaderItem" xfId="24" xr:uid="{00000000-0005-0000-0000-00001D000000}"/>
    <cellStyle name="SAPBEXheaderText" xfId="25" xr:uid="{00000000-0005-0000-0000-00001E000000}"/>
    <cellStyle name="SAPBEXHLevel0" xfId="26" xr:uid="{00000000-0005-0000-0000-00001F000000}"/>
    <cellStyle name="SAPBEXHLevel0X" xfId="27" xr:uid="{00000000-0005-0000-0000-000020000000}"/>
    <cellStyle name="SAPBEXHLevel1" xfId="28" xr:uid="{00000000-0005-0000-0000-000021000000}"/>
    <cellStyle name="SAPBEXHLevel1X" xfId="29" xr:uid="{00000000-0005-0000-0000-000022000000}"/>
    <cellStyle name="SAPBEXHLevel2" xfId="30" xr:uid="{00000000-0005-0000-0000-000023000000}"/>
    <cellStyle name="SAPBEXHLevel2X" xfId="31" xr:uid="{00000000-0005-0000-0000-000024000000}"/>
    <cellStyle name="SAPBEXHLevel3" xfId="32" xr:uid="{00000000-0005-0000-0000-000025000000}"/>
    <cellStyle name="SAPBEXHLevel3 2" xfId="46" xr:uid="{8CAB48A3-B291-468E-AE5C-9853173A9D9F}"/>
    <cellStyle name="SAPBEXHLevel3X" xfId="33" xr:uid="{00000000-0005-0000-0000-000026000000}"/>
    <cellStyle name="SAPBEXinputData" xfId="34" xr:uid="{00000000-0005-0000-0000-000027000000}"/>
    <cellStyle name="SAPBEXinputData 2" xfId="35" xr:uid="{00000000-0005-0000-0000-000028000000}"/>
    <cellStyle name="SAPBEXresData" xfId="36" xr:uid="{00000000-0005-0000-0000-000029000000}"/>
    <cellStyle name="SAPBEXresDataEmph" xfId="37" xr:uid="{00000000-0005-0000-0000-00002A000000}"/>
    <cellStyle name="SAPBEXresItem" xfId="38" xr:uid="{00000000-0005-0000-0000-00002B000000}"/>
    <cellStyle name="SAPBEXresItemX" xfId="39" xr:uid="{00000000-0005-0000-0000-00002C000000}"/>
    <cellStyle name="SAPBEXstdData" xfId="40" xr:uid="{00000000-0005-0000-0000-00002D000000}"/>
    <cellStyle name="SAPBEXstdData 2" xfId="47" xr:uid="{6F38FDE9-E1FD-4269-B95E-6CDF5C09C7C3}"/>
    <cellStyle name="SAPBEXstdDataEmph" xfId="41" xr:uid="{00000000-0005-0000-0000-00002E000000}"/>
    <cellStyle name="SAPBEXstdItem" xfId="42" xr:uid="{00000000-0005-0000-0000-00002F000000}"/>
    <cellStyle name="SAPBEXstdItemX" xfId="43" xr:uid="{00000000-0005-0000-0000-000030000000}"/>
    <cellStyle name="SAPBEXtitle" xfId="44" xr:uid="{00000000-0005-0000-0000-000031000000}"/>
    <cellStyle name="SAPBEXundefined" xfId="45" xr:uid="{00000000-0005-0000-0000-000032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ADB9CA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30F0F0"/>
      <rgbColor rgb="FF800080"/>
      <rgbColor rgb="FF800000"/>
      <rgbColor rgb="FF008080"/>
      <rgbColor rgb="FF0000FF"/>
      <rgbColor rgb="FF00CCFF"/>
      <rgbColor rgb="FFF2F2F2"/>
      <rgbColor rgb="FFD6DCE5"/>
      <rgbColor rgb="FFFFFF99"/>
      <rgbColor rgb="FF99CCFF"/>
      <rgbColor rgb="FFFF99CC"/>
      <rgbColor rgb="FFCC99FF"/>
      <rgbColor rgb="FFD9D9D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3"/>
  <sheetViews>
    <sheetView topLeftCell="A8" zoomScale="90" zoomScaleNormal="90" workbookViewId="0">
      <selection activeCell="I25" sqref="I25"/>
    </sheetView>
  </sheetViews>
  <sheetFormatPr defaultColWidth="8.7109375" defaultRowHeight="15" x14ac:dyDescent="0.25"/>
  <cols>
    <col min="5" max="5" width="10.140625" customWidth="1"/>
    <col min="6" max="6" width="23.5703125" style="1" customWidth="1"/>
    <col min="7" max="8" width="23.5703125" style="2" customWidth="1"/>
    <col min="9" max="9" width="23.5703125" style="1" customWidth="1"/>
    <col min="10" max="10" width="10.5703125" style="1" customWidth="1"/>
    <col min="11" max="11" width="14" style="1" customWidth="1"/>
    <col min="261" max="261" width="17.42578125" customWidth="1"/>
    <col min="262" max="265" width="25.140625" customWidth="1"/>
    <col min="266" max="267" width="12.28515625" customWidth="1"/>
    <col min="517" max="517" width="17.42578125" customWidth="1"/>
    <col min="518" max="521" width="25.140625" customWidth="1"/>
    <col min="522" max="523" width="12.28515625" customWidth="1"/>
    <col min="773" max="773" width="17.42578125" customWidth="1"/>
    <col min="774" max="777" width="25.140625" customWidth="1"/>
    <col min="778" max="779" width="12.28515625" customWidth="1"/>
    <col min="1029" max="1029" width="17.42578125" customWidth="1"/>
    <col min="1030" max="1033" width="25.140625" customWidth="1"/>
    <col min="1034" max="1035" width="12.28515625" customWidth="1"/>
    <col min="1285" max="1285" width="17.42578125" customWidth="1"/>
    <col min="1286" max="1289" width="25.140625" customWidth="1"/>
    <col min="1290" max="1291" width="12.28515625" customWidth="1"/>
    <col min="1541" max="1541" width="17.42578125" customWidth="1"/>
    <col min="1542" max="1545" width="25.140625" customWidth="1"/>
    <col min="1546" max="1547" width="12.28515625" customWidth="1"/>
    <col min="1797" max="1797" width="17.42578125" customWidth="1"/>
    <col min="1798" max="1801" width="25.140625" customWidth="1"/>
    <col min="1802" max="1803" width="12.28515625" customWidth="1"/>
    <col min="2053" max="2053" width="17.42578125" customWidth="1"/>
    <col min="2054" max="2057" width="25.140625" customWidth="1"/>
    <col min="2058" max="2059" width="12.28515625" customWidth="1"/>
    <col min="2309" max="2309" width="17.42578125" customWidth="1"/>
    <col min="2310" max="2313" width="25.140625" customWidth="1"/>
    <col min="2314" max="2315" width="12.28515625" customWidth="1"/>
    <col min="2565" max="2565" width="17.42578125" customWidth="1"/>
    <col min="2566" max="2569" width="25.140625" customWidth="1"/>
    <col min="2570" max="2571" width="12.28515625" customWidth="1"/>
    <col min="2821" max="2821" width="17.42578125" customWidth="1"/>
    <col min="2822" max="2825" width="25.140625" customWidth="1"/>
    <col min="2826" max="2827" width="12.28515625" customWidth="1"/>
    <col min="3077" max="3077" width="17.42578125" customWidth="1"/>
    <col min="3078" max="3081" width="25.140625" customWidth="1"/>
    <col min="3082" max="3083" width="12.28515625" customWidth="1"/>
    <col min="3333" max="3333" width="17.42578125" customWidth="1"/>
    <col min="3334" max="3337" width="25.140625" customWidth="1"/>
    <col min="3338" max="3339" width="12.28515625" customWidth="1"/>
    <col min="3589" max="3589" width="17.42578125" customWidth="1"/>
    <col min="3590" max="3593" width="25.140625" customWidth="1"/>
    <col min="3594" max="3595" width="12.28515625" customWidth="1"/>
    <col min="3845" max="3845" width="17.42578125" customWidth="1"/>
    <col min="3846" max="3849" width="25.140625" customWidth="1"/>
    <col min="3850" max="3851" width="12.28515625" customWidth="1"/>
    <col min="4101" max="4101" width="17.42578125" customWidth="1"/>
    <col min="4102" max="4105" width="25.140625" customWidth="1"/>
    <col min="4106" max="4107" width="12.28515625" customWidth="1"/>
    <col min="4357" max="4357" width="17.42578125" customWidth="1"/>
    <col min="4358" max="4361" width="25.140625" customWidth="1"/>
    <col min="4362" max="4363" width="12.28515625" customWidth="1"/>
    <col min="4613" max="4613" width="17.42578125" customWidth="1"/>
    <col min="4614" max="4617" width="25.140625" customWidth="1"/>
    <col min="4618" max="4619" width="12.28515625" customWidth="1"/>
    <col min="4869" max="4869" width="17.42578125" customWidth="1"/>
    <col min="4870" max="4873" width="25.140625" customWidth="1"/>
    <col min="4874" max="4875" width="12.28515625" customWidth="1"/>
    <col min="5125" max="5125" width="17.42578125" customWidth="1"/>
    <col min="5126" max="5129" width="25.140625" customWidth="1"/>
    <col min="5130" max="5131" width="12.28515625" customWidth="1"/>
    <col min="5381" max="5381" width="17.42578125" customWidth="1"/>
    <col min="5382" max="5385" width="25.140625" customWidth="1"/>
    <col min="5386" max="5387" width="12.28515625" customWidth="1"/>
    <col min="5637" max="5637" width="17.42578125" customWidth="1"/>
    <col min="5638" max="5641" width="25.140625" customWidth="1"/>
    <col min="5642" max="5643" width="12.28515625" customWidth="1"/>
    <col min="5893" max="5893" width="17.42578125" customWidth="1"/>
    <col min="5894" max="5897" width="25.140625" customWidth="1"/>
    <col min="5898" max="5899" width="12.28515625" customWidth="1"/>
    <col min="6149" max="6149" width="17.42578125" customWidth="1"/>
    <col min="6150" max="6153" width="25.140625" customWidth="1"/>
    <col min="6154" max="6155" width="12.28515625" customWidth="1"/>
    <col min="6405" max="6405" width="17.42578125" customWidth="1"/>
    <col min="6406" max="6409" width="25.140625" customWidth="1"/>
    <col min="6410" max="6411" width="12.28515625" customWidth="1"/>
    <col min="6661" max="6661" width="17.42578125" customWidth="1"/>
    <col min="6662" max="6665" width="25.140625" customWidth="1"/>
    <col min="6666" max="6667" width="12.28515625" customWidth="1"/>
    <col min="6917" max="6917" width="17.42578125" customWidth="1"/>
    <col min="6918" max="6921" width="25.140625" customWidth="1"/>
    <col min="6922" max="6923" width="12.28515625" customWidth="1"/>
    <col min="7173" max="7173" width="17.42578125" customWidth="1"/>
    <col min="7174" max="7177" width="25.140625" customWidth="1"/>
    <col min="7178" max="7179" width="12.28515625" customWidth="1"/>
    <col min="7429" max="7429" width="17.42578125" customWidth="1"/>
    <col min="7430" max="7433" width="25.140625" customWidth="1"/>
    <col min="7434" max="7435" width="12.28515625" customWidth="1"/>
    <col min="7685" max="7685" width="17.42578125" customWidth="1"/>
    <col min="7686" max="7689" width="25.140625" customWidth="1"/>
    <col min="7690" max="7691" width="12.28515625" customWidth="1"/>
    <col min="7941" max="7941" width="17.42578125" customWidth="1"/>
    <col min="7942" max="7945" width="25.140625" customWidth="1"/>
    <col min="7946" max="7947" width="12.28515625" customWidth="1"/>
    <col min="8197" max="8197" width="17.42578125" customWidth="1"/>
    <col min="8198" max="8201" width="25.140625" customWidth="1"/>
    <col min="8202" max="8203" width="12.28515625" customWidth="1"/>
    <col min="8453" max="8453" width="17.42578125" customWidth="1"/>
    <col min="8454" max="8457" width="25.140625" customWidth="1"/>
    <col min="8458" max="8459" width="12.28515625" customWidth="1"/>
    <col min="8709" max="8709" width="17.42578125" customWidth="1"/>
    <col min="8710" max="8713" width="25.140625" customWidth="1"/>
    <col min="8714" max="8715" width="12.28515625" customWidth="1"/>
    <col min="8965" max="8965" width="17.42578125" customWidth="1"/>
    <col min="8966" max="8969" width="25.140625" customWidth="1"/>
    <col min="8970" max="8971" width="12.28515625" customWidth="1"/>
    <col min="9221" max="9221" width="17.42578125" customWidth="1"/>
    <col min="9222" max="9225" width="25.140625" customWidth="1"/>
    <col min="9226" max="9227" width="12.28515625" customWidth="1"/>
    <col min="9477" max="9477" width="17.42578125" customWidth="1"/>
    <col min="9478" max="9481" width="25.140625" customWidth="1"/>
    <col min="9482" max="9483" width="12.28515625" customWidth="1"/>
    <col min="9733" max="9733" width="17.42578125" customWidth="1"/>
    <col min="9734" max="9737" width="25.140625" customWidth="1"/>
    <col min="9738" max="9739" width="12.28515625" customWidth="1"/>
    <col min="9989" max="9989" width="17.42578125" customWidth="1"/>
    <col min="9990" max="9993" width="25.140625" customWidth="1"/>
    <col min="9994" max="9995" width="12.28515625" customWidth="1"/>
    <col min="10245" max="10245" width="17.42578125" customWidth="1"/>
    <col min="10246" max="10249" width="25.140625" customWidth="1"/>
    <col min="10250" max="10251" width="12.28515625" customWidth="1"/>
    <col min="10501" max="10501" width="17.42578125" customWidth="1"/>
    <col min="10502" max="10505" width="25.140625" customWidth="1"/>
    <col min="10506" max="10507" width="12.28515625" customWidth="1"/>
    <col min="10757" max="10757" width="17.42578125" customWidth="1"/>
    <col min="10758" max="10761" width="25.140625" customWidth="1"/>
    <col min="10762" max="10763" width="12.28515625" customWidth="1"/>
    <col min="11013" max="11013" width="17.42578125" customWidth="1"/>
    <col min="11014" max="11017" width="25.140625" customWidth="1"/>
    <col min="11018" max="11019" width="12.28515625" customWidth="1"/>
    <col min="11269" max="11269" width="17.42578125" customWidth="1"/>
    <col min="11270" max="11273" width="25.140625" customWidth="1"/>
    <col min="11274" max="11275" width="12.28515625" customWidth="1"/>
    <col min="11525" max="11525" width="17.42578125" customWidth="1"/>
    <col min="11526" max="11529" width="25.140625" customWidth="1"/>
    <col min="11530" max="11531" width="12.28515625" customWidth="1"/>
    <col min="11781" max="11781" width="17.42578125" customWidth="1"/>
    <col min="11782" max="11785" width="25.140625" customWidth="1"/>
    <col min="11786" max="11787" width="12.28515625" customWidth="1"/>
    <col min="12037" max="12037" width="17.42578125" customWidth="1"/>
    <col min="12038" max="12041" width="25.140625" customWidth="1"/>
    <col min="12042" max="12043" width="12.28515625" customWidth="1"/>
    <col min="12293" max="12293" width="17.42578125" customWidth="1"/>
    <col min="12294" max="12297" width="25.140625" customWidth="1"/>
    <col min="12298" max="12299" width="12.28515625" customWidth="1"/>
    <col min="12549" max="12549" width="17.42578125" customWidth="1"/>
    <col min="12550" max="12553" width="25.140625" customWidth="1"/>
    <col min="12554" max="12555" width="12.28515625" customWidth="1"/>
    <col min="12805" max="12805" width="17.42578125" customWidth="1"/>
    <col min="12806" max="12809" width="25.140625" customWidth="1"/>
    <col min="12810" max="12811" width="12.28515625" customWidth="1"/>
    <col min="13061" max="13061" width="17.42578125" customWidth="1"/>
    <col min="13062" max="13065" width="25.140625" customWidth="1"/>
    <col min="13066" max="13067" width="12.28515625" customWidth="1"/>
    <col min="13317" max="13317" width="17.42578125" customWidth="1"/>
    <col min="13318" max="13321" width="25.140625" customWidth="1"/>
    <col min="13322" max="13323" width="12.28515625" customWidth="1"/>
    <col min="13573" max="13573" width="17.42578125" customWidth="1"/>
    <col min="13574" max="13577" width="25.140625" customWidth="1"/>
    <col min="13578" max="13579" width="12.28515625" customWidth="1"/>
    <col min="13829" max="13829" width="17.42578125" customWidth="1"/>
    <col min="13830" max="13833" width="25.140625" customWidth="1"/>
    <col min="13834" max="13835" width="12.28515625" customWidth="1"/>
    <col min="14085" max="14085" width="17.42578125" customWidth="1"/>
    <col min="14086" max="14089" width="25.140625" customWidth="1"/>
    <col min="14090" max="14091" width="12.28515625" customWidth="1"/>
    <col min="14341" max="14341" width="17.42578125" customWidth="1"/>
    <col min="14342" max="14345" width="25.140625" customWidth="1"/>
    <col min="14346" max="14347" width="12.28515625" customWidth="1"/>
    <col min="14597" max="14597" width="17.42578125" customWidth="1"/>
    <col min="14598" max="14601" width="25.140625" customWidth="1"/>
    <col min="14602" max="14603" width="12.28515625" customWidth="1"/>
    <col min="14853" max="14853" width="17.42578125" customWidth="1"/>
    <col min="14854" max="14857" width="25.140625" customWidth="1"/>
    <col min="14858" max="14859" width="12.28515625" customWidth="1"/>
    <col min="15109" max="15109" width="17.42578125" customWidth="1"/>
    <col min="15110" max="15113" width="25.140625" customWidth="1"/>
    <col min="15114" max="15115" width="12.28515625" customWidth="1"/>
    <col min="15365" max="15365" width="17.42578125" customWidth="1"/>
    <col min="15366" max="15369" width="25.140625" customWidth="1"/>
    <col min="15370" max="15371" width="12.28515625" customWidth="1"/>
    <col min="15621" max="15621" width="17.42578125" customWidth="1"/>
    <col min="15622" max="15625" width="25.140625" customWidth="1"/>
    <col min="15626" max="15627" width="12.28515625" customWidth="1"/>
    <col min="15877" max="15877" width="17.42578125" customWidth="1"/>
    <col min="15878" max="15881" width="25.140625" customWidth="1"/>
    <col min="15882" max="15883" width="12.28515625" customWidth="1"/>
    <col min="16133" max="16133" width="17.42578125" customWidth="1"/>
    <col min="16134" max="16137" width="25.140625" customWidth="1"/>
    <col min="16138" max="16139" width="12.28515625" customWidth="1"/>
  </cols>
  <sheetData>
    <row r="1" spans="1:11" ht="15.75" customHeight="1" x14ac:dyDescent="0.25">
      <c r="A1" s="173" t="s">
        <v>572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</row>
    <row r="2" spans="1:11" ht="18" customHeight="1" x14ac:dyDescent="0.25">
      <c r="A2" s="4"/>
      <c r="B2" s="4"/>
      <c r="C2" s="4"/>
      <c r="D2" s="4"/>
      <c r="E2" s="4"/>
      <c r="F2" s="5"/>
      <c r="G2" s="6"/>
      <c r="H2" s="6"/>
      <c r="I2" s="5"/>
      <c r="J2" s="5"/>
      <c r="K2" s="5"/>
    </row>
    <row r="3" spans="1:11" ht="15.75" customHeight="1" x14ac:dyDescent="0.25">
      <c r="A3" s="173" t="s">
        <v>0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</row>
    <row r="4" spans="1:11" ht="18" customHeight="1" x14ac:dyDescent="0.25">
      <c r="A4" s="4"/>
      <c r="B4" s="4"/>
      <c r="C4" s="4"/>
      <c r="D4" s="4"/>
      <c r="E4" s="4"/>
      <c r="F4" s="5"/>
      <c r="G4" s="6"/>
      <c r="H4" s="6"/>
      <c r="I4" s="5"/>
      <c r="J4" s="5"/>
      <c r="K4" s="5"/>
    </row>
    <row r="5" spans="1:11" ht="15.75" customHeight="1" x14ac:dyDescent="0.25">
      <c r="A5" s="173" t="s">
        <v>1</v>
      </c>
      <c r="B5" s="173"/>
      <c r="C5" s="173"/>
      <c r="D5" s="173"/>
      <c r="E5" s="173"/>
      <c r="F5" s="173"/>
      <c r="G5" s="173"/>
      <c r="H5" s="173"/>
      <c r="I5" s="173"/>
      <c r="J5" s="173"/>
      <c r="K5" s="173"/>
    </row>
    <row r="6" spans="1:11" ht="15.75" customHeight="1" x14ac:dyDescent="0.25">
      <c r="A6" s="3"/>
      <c r="B6" s="3"/>
      <c r="C6" s="3"/>
      <c r="D6" s="3"/>
      <c r="E6" s="3"/>
      <c r="F6" s="7"/>
      <c r="G6" s="8"/>
      <c r="H6" s="8"/>
      <c r="I6" s="7"/>
      <c r="J6" s="7"/>
      <c r="K6" s="7"/>
    </row>
    <row r="7" spans="1:11" ht="18" customHeight="1" x14ac:dyDescent="0.25">
      <c r="A7" s="169" t="s">
        <v>2</v>
      </c>
      <c r="B7" s="169"/>
      <c r="C7" s="169"/>
      <c r="D7" s="169"/>
      <c r="E7" s="169"/>
      <c r="F7" s="9"/>
      <c r="G7" s="10"/>
      <c r="H7" s="10"/>
      <c r="I7" s="11"/>
      <c r="J7" s="12"/>
      <c r="K7" s="12"/>
    </row>
    <row r="8" spans="1:11" ht="38.25" customHeight="1" x14ac:dyDescent="0.25">
      <c r="A8" s="170" t="s">
        <v>3</v>
      </c>
      <c r="B8" s="170"/>
      <c r="C8" s="170"/>
      <c r="D8" s="170"/>
      <c r="E8" s="170"/>
      <c r="F8" s="13" t="s">
        <v>4</v>
      </c>
      <c r="G8" s="14" t="s">
        <v>5</v>
      </c>
      <c r="H8" s="14" t="s">
        <v>6</v>
      </c>
      <c r="I8" s="13" t="s">
        <v>7</v>
      </c>
      <c r="J8" s="13" t="s">
        <v>8</v>
      </c>
      <c r="K8" s="13" t="s">
        <v>9</v>
      </c>
    </row>
    <row r="9" spans="1:11" ht="15" customHeight="1" x14ac:dyDescent="0.25">
      <c r="A9" s="172">
        <v>1</v>
      </c>
      <c r="B9" s="172"/>
      <c r="C9" s="172"/>
      <c r="D9" s="172"/>
      <c r="E9" s="172"/>
      <c r="F9" s="15">
        <v>2</v>
      </c>
      <c r="G9" s="15">
        <v>3</v>
      </c>
      <c r="H9" s="15">
        <v>4</v>
      </c>
      <c r="I9" s="15">
        <v>5</v>
      </c>
      <c r="J9" s="16" t="s">
        <v>10</v>
      </c>
      <c r="K9" s="16" t="s">
        <v>11</v>
      </c>
    </row>
    <row r="10" spans="1:11" ht="15" customHeight="1" x14ac:dyDescent="0.25">
      <c r="A10" s="166" t="s">
        <v>12</v>
      </c>
      <c r="B10" s="166"/>
      <c r="C10" s="166"/>
      <c r="D10" s="166"/>
      <c r="E10" s="166"/>
      <c r="F10" s="17">
        <f>+'A.1 PRIHODI EK'!C11</f>
        <v>1607407.83</v>
      </c>
      <c r="G10" s="18">
        <f>+'A.1 PRIHODI EK'!D10</f>
        <v>3158728.6399999997</v>
      </c>
      <c r="H10" s="18">
        <f>+'A.1 PRIHODI EK'!E10</f>
        <v>3158728.6399999997</v>
      </c>
      <c r="I10" s="17">
        <f>+'A.1 PRIHODI EK'!F11</f>
        <v>1851889.4600000002</v>
      </c>
      <c r="J10" s="19">
        <f t="shared" ref="J10:J15" si="0">IF(F10&lt;&gt;0, I10/F10*100, "-")</f>
        <v>115.20968266031156</v>
      </c>
      <c r="K10" s="19">
        <f t="shared" ref="K10:K15" si="1">IF(H10&lt;&gt;0, I10/H10*100, "-")</f>
        <v>58.627684459783168</v>
      </c>
    </row>
    <row r="11" spans="1:11" ht="15" customHeight="1" x14ac:dyDescent="0.25">
      <c r="A11" s="167" t="s">
        <v>13</v>
      </c>
      <c r="B11" s="167"/>
      <c r="C11" s="167"/>
      <c r="D11" s="167"/>
      <c r="E11" s="167"/>
      <c r="F11" s="17">
        <f>+'A.1 PRIHODI EK'!C70</f>
        <v>0</v>
      </c>
      <c r="G11" s="18">
        <f>+'A.1 PRIHODI EK'!D70</f>
        <v>0</v>
      </c>
      <c r="H11" s="18">
        <f>+'A.1 PRIHODI EK'!E70</f>
        <v>0</v>
      </c>
      <c r="I11" s="17">
        <f>+'A.1 PRIHODI EK'!F70</f>
        <v>0</v>
      </c>
      <c r="J11" s="19" t="str">
        <f t="shared" si="0"/>
        <v>-</v>
      </c>
      <c r="K11" s="19" t="str">
        <f t="shared" si="1"/>
        <v>-</v>
      </c>
    </row>
    <row r="12" spans="1:11" ht="15" customHeight="1" x14ac:dyDescent="0.25">
      <c r="A12" s="168" t="s">
        <v>14</v>
      </c>
      <c r="B12" s="168"/>
      <c r="C12" s="168"/>
      <c r="D12" s="168"/>
      <c r="E12" s="168"/>
      <c r="F12" s="20">
        <f>F10+F11</f>
        <v>1607407.83</v>
      </c>
      <c r="G12" s="21">
        <f>G10+G11</f>
        <v>3158728.6399999997</v>
      </c>
      <c r="H12" s="21">
        <f>H10+H11</f>
        <v>3158728.6399999997</v>
      </c>
      <c r="I12" s="20">
        <f>I10+I11</f>
        <v>1851889.4600000002</v>
      </c>
      <c r="J12" s="20">
        <f t="shared" si="0"/>
        <v>115.20968266031156</v>
      </c>
      <c r="K12" s="20">
        <f t="shared" si="1"/>
        <v>58.627684459783168</v>
      </c>
    </row>
    <row r="13" spans="1:11" ht="15" customHeight="1" x14ac:dyDescent="0.25">
      <c r="A13" s="166" t="s">
        <v>15</v>
      </c>
      <c r="B13" s="166"/>
      <c r="C13" s="166"/>
      <c r="D13" s="166"/>
      <c r="E13" s="166"/>
      <c r="F13" s="17">
        <f>+'A.1 RASHODI EK'!C10</f>
        <v>1530617.38</v>
      </c>
      <c r="G13" s="18">
        <f>+'A.1 RASHODI EK'!D10</f>
        <v>3035013.08</v>
      </c>
      <c r="H13" s="18">
        <f>+'A.1 RASHODI EK'!E10</f>
        <v>3035013.08</v>
      </c>
      <c r="I13" s="17">
        <f>+'A.1 RASHODI EK'!F10</f>
        <v>1940182.78</v>
      </c>
      <c r="J13" s="19">
        <f t="shared" si="0"/>
        <v>126.75818302807984</v>
      </c>
      <c r="K13" s="19">
        <f t="shared" si="1"/>
        <v>63.926669469246569</v>
      </c>
    </row>
    <row r="14" spans="1:11" ht="15" customHeight="1" x14ac:dyDescent="0.25">
      <c r="A14" s="167" t="s">
        <v>16</v>
      </c>
      <c r="B14" s="167"/>
      <c r="C14" s="167"/>
      <c r="D14" s="167"/>
      <c r="E14" s="167"/>
      <c r="F14" s="17">
        <f>+'A.1 RASHODI EK'!C113</f>
        <v>15399.95</v>
      </c>
      <c r="G14" s="18">
        <f>+'A.1 RASHODI EK'!D113</f>
        <v>113716</v>
      </c>
      <c r="H14" s="18">
        <f>+'A.1 RASHODI EK'!E113</f>
        <v>113716</v>
      </c>
      <c r="I14" s="17">
        <f>+'A.1 RASHODI EK'!F113</f>
        <v>27626</v>
      </c>
      <c r="J14" s="19">
        <f t="shared" si="0"/>
        <v>179.39019282530137</v>
      </c>
      <c r="K14" s="19">
        <f t="shared" si="1"/>
        <v>24.293854866509552</v>
      </c>
    </row>
    <row r="15" spans="1:11" ht="15" customHeight="1" x14ac:dyDescent="0.25">
      <c r="A15" s="22" t="s">
        <v>17</v>
      </c>
      <c r="B15" s="23"/>
      <c r="C15" s="23"/>
      <c r="D15" s="23"/>
      <c r="E15" s="23"/>
      <c r="F15" s="20">
        <f>F13+F14</f>
        <v>1546017.3299999998</v>
      </c>
      <c r="G15" s="21">
        <f>G13+G14</f>
        <v>3148729.08</v>
      </c>
      <c r="H15" s="21">
        <f>H13+H14</f>
        <v>3148729.08</v>
      </c>
      <c r="I15" s="20">
        <f>I13+I14</f>
        <v>1967808.78</v>
      </c>
      <c r="J15" s="20">
        <f t="shared" si="0"/>
        <v>127.28245290756219</v>
      </c>
      <c r="K15" s="20">
        <f t="shared" si="1"/>
        <v>62.495334784407689</v>
      </c>
    </row>
    <row r="16" spans="1:11" ht="15" customHeight="1" x14ac:dyDescent="0.25">
      <c r="A16" s="168" t="s">
        <v>18</v>
      </c>
      <c r="B16" s="168"/>
      <c r="C16" s="168"/>
      <c r="D16" s="168"/>
      <c r="E16" s="168"/>
      <c r="F16" s="24">
        <f>F12-F15</f>
        <v>61390.500000000233</v>
      </c>
      <c r="G16" s="25">
        <f>G12-G15</f>
        <v>9999.5599999995902</v>
      </c>
      <c r="H16" s="25">
        <f>H12-H15</f>
        <v>9999.5599999995902</v>
      </c>
      <c r="I16" s="24">
        <f>I12-I15</f>
        <v>-115919.31999999983</v>
      </c>
      <c r="J16" s="142" t="s">
        <v>570</v>
      </c>
      <c r="K16" s="142" t="s">
        <v>570</v>
      </c>
    </row>
    <row r="17" spans="1:11" ht="18" customHeight="1" x14ac:dyDescent="0.25">
      <c r="A17" s="4"/>
      <c r="B17" s="26"/>
      <c r="C17" s="26"/>
      <c r="D17" s="26"/>
      <c r="E17" s="26"/>
      <c r="F17" s="27"/>
      <c r="G17" s="28"/>
      <c r="H17" s="28"/>
      <c r="I17" s="27"/>
      <c r="J17" s="29"/>
      <c r="K17" s="29"/>
    </row>
    <row r="18" spans="1:11" ht="18" customHeight="1" x14ac:dyDescent="0.25">
      <c r="A18" s="169" t="s">
        <v>19</v>
      </c>
      <c r="B18" s="169"/>
      <c r="C18" s="169"/>
      <c r="D18" s="169"/>
      <c r="E18" s="169"/>
      <c r="F18" s="27"/>
      <c r="G18" s="28"/>
      <c r="H18" s="28"/>
      <c r="I18" s="27"/>
      <c r="J18" s="29"/>
      <c r="K18" s="29"/>
    </row>
    <row r="19" spans="1:11" ht="38.25" customHeight="1" x14ac:dyDescent="0.25">
      <c r="A19" s="170" t="s">
        <v>3</v>
      </c>
      <c r="B19" s="170"/>
      <c r="C19" s="170"/>
      <c r="D19" s="170"/>
      <c r="E19" s="170"/>
      <c r="F19" s="13" t="s">
        <v>4</v>
      </c>
      <c r="G19" s="14" t="s">
        <v>5</v>
      </c>
      <c r="H19" s="14" t="s">
        <v>6</v>
      </c>
      <c r="I19" s="13" t="s">
        <v>7</v>
      </c>
      <c r="J19" s="30" t="s">
        <v>8</v>
      </c>
      <c r="K19" s="30" t="s">
        <v>9</v>
      </c>
    </row>
    <row r="20" spans="1:11" ht="15" customHeight="1" x14ac:dyDescent="0.25">
      <c r="A20" s="171">
        <v>1</v>
      </c>
      <c r="B20" s="171"/>
      <c r="C20" s="171"/>
      <c r="D20" s="171"/>
      <c r="E20" s="171"/>
      <c r="F20" s="15">
        <v>2</v>
      </c>
      <c r="G20" s="15">
        <v>3</v>
      </c>
      <c r="H20" s="15">
        <v>4</v>
      </c>
      <c r="I20" s="15">
        <v>5</v>
      </c>
      <c r="J20" s="16" t="s">
        <v>10</v>
      </c>
      <c r="K20" s="16" t="s">
        <v>11</v>
      </c>
    </row>
    <row r="21" spans="1:11" ht="23.25" customHeight="1" x14ac:dyDescent="0.25">
      <c r="A21" s="166" t="s">
        <v>20</v>
      </c>
      <c r="B21" s="166"/>
      <c r="C21" s="166"/>
      <c r="D21" s="166"/>
      <c r="E21" s="166"/>
      <c r="F21" s="17">
        <f>+'B.1 RAČUN FINANC EK'!C10</f>
        <v>0</v>
      </c>
      <c r="G21" s="18">
        <f>+'B.1 RAČUN FINANC EK'!D10</f>
        <v>0</v>
      </c>
      <c r="H21" s="18">
        <f>+'B.1 RAČUN FINANC EK'!E10</f>
        <v>0</v>
      </c>
      <c r="I21" s="17">
        <f>+'B.1 RAČUN FINANC EK'!F10</f>
        <v>0</v>
      </c>
      <c r="J21" s="19" t="str">
        <f t="shared" ref="J21:J25" si="2">IF(F21&lt;&gt;0, I21/F21*100, "-")</f>
        <v>-</v>
      </c>
      <c r="K21" s="19" t="str">
        <f t="shared" ref="K21:K25" si="3">IF(H21&lt;&gt;0, I21/H21*100, "-")</f>
        <v>-</v>
      </c>
    </row>
    <row r="22" spans="1:11" ht="27" customHeight="1" x14ac:dyDescent="0.25">
      <c r="A22" s="166" t="s">
        <v>21</v>
      </c>
      <c r="B22" s="166"/>
      <c r="C22" s="166"/>
      <c r="D22" s="166"/>
      <c r="E22" s="166"/>
      <c r="F22" s="17">
        <f>+'B.1 RAČUN FINANC EK'!C17</f>
        <v>4304.1099999999997</v>
      </c>
      <c r="G22" s="18">
        <f>+'B.1 RAČUN FINANC EK'!D17</f>
        <v>10000</v>
      </c>
      <c r="H22" s="18">
        <f>+'B.1 RAČUN FINANC EK'!E17</f>
        <v>10000</v>
      </c>
      <c r="I22" s="17">
        <f>+'B.1 RAČUN FINANC EK'!F17</f>
        <v>3813.44</v>
      </c>
      <c r="J22" s="19">
        <f t="shared" si="2"/>
        <v>88.599966078933861</v>
      </c>
      <c r="K22" s="19">
        <f t="shared" si="3"/>
        <v>38.134399999999999</v>
      </c>
    </row>
    <row r="23" spans="1:11" ht="15" customHeight="1" x14ac:dyDescent="0.25">
      <c r="A23" s="163" t="s">
        <v>22</v>
      </c>
      <c r="B23" s="163"/>
      <c r="C23" s="163"/>
      <c r="D23" s="163"/>
      <c r="E23" s="163"/>
      <c r="F23" s="20">
        <f>F21-F22</f>
        <v>-4304.1099999999997</v>
      </c>
      <c r="G23" s="21">
        <f>G21-G22</f>
        <v>-10000</v>
      </c>
      <c r="H23" s="21">
        <f>H21-H22</f>
        <v>-10000</v>
      </c>
      <c r="I23" s="20">
        <f>I21-I22</f>
        <v>-3813.44</v>
      </c>
      <c r="J23" s="20">
        <f t="shared" si="2"/>
        <v>88.599966078933861</v>
      </c>
      <c r="K23" s="20">
        <f t="shared" si="3"/>
        <v>38.134399999999999</v>
      </c>
    </row>
    <row r="24" spans="1:11" ht="15" customHeight="1" x14ac:dyDescent="0.25">
      <c r="A24" s="166" t="s">
        <v>23</v>
      </c>
      <c r="B24" s="166"/>
      <c r="C24" s="166"/>
      <c r="D24" s="166"/>
      <c r="E24" s="166"/>
      <c r="F24" s="31">
        <v>0</v>
      </c>
      <c r="G24" s="32">
        <v>0</v>
      </c>
      <c r="H24" s="32">
        <v>0</v>
      </c>
      <c r="I24" s="17">
        <v>0</v>
      </c>
      <c r="J24" s="19" t="str">
        <f t="shared" si="2"/>
        <v>-</v>
      </c>
      <c r="K24" s="19" t="str">
        <f t="shared" si="3"/>
        <v>-</v>
      </c>
    </row>
    <row r="25" spans="1:11" ht="23.25" customHeight="1" x14ac:dyDescent="0.25">
      <c r="A25" s="166" t="s">
        <v>24</v>
      </c>
      <c r="B25" s="166"/>
      <c r="C25" s="166"/>
      <c r="D25" s="166"/>
      <c r="E25" s="166"/>
      <c r="F25" s="31">
        <v>0</v>
      </c>
      <c r="G25" s="32">
        <v>0</v>
      </c>
      <c r="H25" s="32">
        <v>0</v>
      </c>
      <c r="I25" s="32"/>
      <c r="J25" s="19" t="str">
        <f t="shared" si="2"/>
        <v>-</v>
      </c>
      <c r="K25" s="19" t="str">
        <f t="shared" si="3"/>
        <v>-</v>
      </c>
    </row>
    <row r="26" spans="1:11" ht="15" customHeight="1" x14ac:dyDescent="0.25">
      <c r="A26" s="163" t="s">
        <v>25</v>
      </c>
      <c r="B26" s="163"/>
      <c r="C26" s="163"/>
      <c r="D26" s="163"/>
      <c r="E26" s="163"/>
      <c r="F26" s="20">
        <f>+F23+F24+F25</f>
        <v>-4304.1099999999997</v>
      </c>
      <c r="G26" s="25">
        <f>+G23+G24+G25</f>
        <v>-10000</v>
      </c>
      <c r="H26" s="25">
        <f>+H23+H24+H25</f>
        <v>-10000</v>
      </c>
      <c r="I26" s="20">
        <f>+I23+I24+I25</f>
        <v>-3813.44</v>
      </c>
      <c r="J26" s="142" t="s">
        <v>570</v>
      </c>
      <c r="K26" s="142" t="s">
        <v>570</v>
      </c>
    </row>
    <row r="27" spans="1:11" ht="15" customHeight="1" x14ac:dyDescent="0.25">
      <c r="A27" s="164" t="s">
        <v>26</v>
      </c>
      <c r="B27" s="164"/>
      <c r="C27" s="164"/>
      <c r="D27" s="164"/>
      <c r="E27" s="164"/>
      <c r="F27" s="24">
        <f>+F16+F26</f>
        <v>57086.390000000232</v>
      </c>
      <c r="G27" s="25">
        <f>+G16+G26</f>
        <v>-0.44000000040978193</v>
      </c>
      <c r="H27" s="25">
        <f>+H16+H26</f>
        <v>-0.44000000040978193</v>
      </c>
      <c r="I27" s="24">
        <f>+I16+I26</f>
        <v>-119732.75999999983</v>
      </c>
      <c r="J27" s="142" t="s">
        <v>570</v>
      </c>
      <c r="K27" s="142" t="s">
        <v>570</v>
      </c>
    </row>
    <row r="29" spans="1:11" ht="23.25" customHeight="1" x14ac:dyDescent="0.25">
      <c r="A29" s="165"/>
      <c r="B29" s="165"/>
      <c r="C29" s="165"/>
      <c r="D29" s="165"/>
      <c r="E29" s="165"/>
      <c r="F29" s="165"/>
      <c r="G29" s="165"/>
      <c r="H29" s="165"/>
      <c r="I29" s="165"/>
      <c r="J29" s="165"/>
      <c r="K29" s="165"/>
    </row>
    <row r="30" spans="1:11" ht="20.25" customHeight="1" x14ac:dyDescent="0.25">
      <c r="A30" s="165" t="s">
        <v>27</v>
      </c>
      <c r="B30" s="165"/>
      <c r="C30" s="165"/>
      <c r="D30" s="165"/>
      <c r="E30" s="165"/>
      <c r="F30" s="165"/>
      <c r="G30" s="165"/>
      <c r="H30" s="165"/>
      <c r="I30" s="165"/>
      <c r="J30" s="165"/>
      <c r="K30" s="165"/>
    </row>
    <row r="31" spans="1:11" ht="38.25" customHeight="1" x14ac:dyDescent="0.25">
      <c r="A31" s="165" t="s">
        <v>28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</row>
    <row r="32" spans="1:11" ht="15" customHeight="1" x14ac:dyDescent="0.25">
      <c r="A32" s="165"/>
      <c r="B32" s="165"/>
      <c r="C32" s="165"/>
      <c r="D32" s="165"/>
      <c r="E32" s="165"/>
      <c r="F32" s="165"/>
      <c r="G32" s="165"/>
      <c r="H32" s="165"/>
      <c r="I32" s="165"/>
      <c r="J32" s="165"/>
      <c r="K32" s="165"/>
    </row>
    <row r="33" spans="1:11" ht="31.5" customHeight="1" x14ac:dyDescent="0.25">
      <c r="A33" s="162" t="s">
        <v>29</v>
      </c>
      <c r="B33" s="162"/>
      <c r="C33" s="162"/>
      <c r="D33" s="162"/>
      <c r="E33" s="162"/>
      <c r="F33" s="162"/>
      <c r="G33" s="162"/>
      <c r="H33" s="162"/>
      <c r="I33" s="162"/>
      <c r="J33" s="162"/>
      <c r="K33" s="162"/>
    </row>
  </sheetData>
  <mergeCells count="26">
    <mergeCell ref="A1:K1"/>
    <mergeCell ref="A3:K3"/>
    <mergeCell ref="A5:K5"/>
    <mergeCell ref="A7:E7"/>
    <mergeCell ref="A8:E8"/>
    <mergeCell ref="A9:E9"/>
    <mergeCell ref="A10:E10"/>
    <mergeCell ref="A11:E11"/>
    <mergeCell ref="A12:E12"/>
    <mergeCell ref="A13:E13"/>
    <mergeCell ref="A14:E14"/>
    <mergeCell ref="A16:E16"/>
    <mergeCell ref="A18:E18"/>
    <mergeCell ref="A19:E19"/>
    <mergeCell ref="A20:E20"/>
    <mergeCell ref="A21:E21"/>
    <mergeCell ref="A22:E22"/>
    <mergeCell ref="A23:E23"/>
    <mergeCell ref="A24:E24"/>
    <mergeCell ref="A25:E25"/>
    <mergeCell ref="A33:K33"/>
    <mergeCell ref="A26:E26"/>
    <mergeCell ref="A27:E27"/>
    <mergeCell ref="A29:K29"/>
    <mergeCell ref="A30:K30"/>
    <mergeCell ref="A31:K32"/>
  </mergeCells>
  <pageMargins left="0.7" right="0.7" top="0.75" bottom="0.75" header="0.511811023622047" footer="0.511811023622047"/>
  <pageSetup paperSize="9" scale="81" fitToHeight="0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88"/>
  <sheetViews>
    <sheetView zoomScale="145" zoomScaleNormal="145" workbookViewId="0">
      <pane xSplit="2" ySplit="8" topLeftCell="C11" activePane="bottomRight" state="frozen"/>
      <selection pane="topRight" activeCell="C1" sqref="C1"/>
      <selection pane="bottomLeft" activeCell="A40" sqref="A40"/>
      <selection pane="bottomRight" activeCell="B30" sqref="B30"/>
    </sheetView>
  </sheetViews>
  <sheetFormatPr defaultColWidth="9.140625" defaultRowHeight="12.75" x14ac:dyDescent="0.2"/>
  <cols>
    <col min="1" max="1" width="15.85546875" style="33" customWidth="1"/>
    <col min="2" max="2" width="57.5703125" style="34" customWidth="1"/>
    <col min="3" max="3" width="20.140625" style="35" customWidth="1"/>
    <col min="4" max="5" width="17.5703125" style="36" customWidth="1"/>
    <col min="6" max="6" width="16.42578125" style="35" customWidth="1"/>
    <col min="7" max="8" width="13.42578125" style="35" customWidth="1"/>
    <col min="9" max="9" width="15.42578125" style="33" customWidth="1"/>
    <col min="10" max="10" width="9.42578125" style="33" customWidth="1"/>
    <col min="11" max="11" width="15.42578125" style="33" customWidth="1"/>
    <col min="12" max="12" width="9.42578125" style="33" customWidth="1"/>
    <col min="13" max="256" width="9.140625" style="33"/>
    <col min="257" max="257" width="15.85546875" style="33" customWidth="1"/>
    <col min="258" max="258" width="57.5703125" style="33" customWidth="1"/>
    <col min="259" max="259" width="20.140625" style="33" customWidth="1"/>
    <col min="260" max="261" width="17.5703125" style="33" customWidth="1"/>
    <col min="262" max="262" width="16.42578125" style="33" customWidth="1"/>
    <col min="263" max="263" width="15.5703125" style="33" customWidth="1"/>
    <col min="264" max="264" width="11.85546875" style="33" customWidth="1"/>
    <col min="265" max="265" width="15.42578125" style="33" customWidth="1"/>
    <col min="266" max="266" width="9.42578125" style="33" customWidth="1"/>
    <col min="267" max="267" width="15.42578125" style="33" customWidth="1"/>
    <col min="268" max="268" width="9.42578125" style="33" customWidth="1"/>
    <col min="269" max="512" width="9.140625" style="33"/>
    <col min="513" max="513" width="15.85546875" style="33" customWidth="1"/>
    <col min="514" max="514" width="57.5703125" style="33" customWidth="1"/>
    <col min="515" max="515" width="20.140625" style="33" customWidth="1"/>
    <col min="516" max="517" width="17.5703125" style="33" customWidth="1"/>
    <col min="518" max="518" width="16.42578125" style="33" customWidth="1"/>
    <col min="519" max="519" width="15.5703125" style="33" customWidth="1"/>
    <col min="520" max="520" width="11.85546875" style="33" customWidth="1"/>
    <col min="521" max="521" width="15.42578125" style="33" customWidth="1"/>
    <col min="522" max="522" width="9.42578125" style="33" customWidth="1"/>
    <col min="523" max="523" width="15.42578125" style="33" customWidth="1"/>
    <col min="524" max="524" width="9.42578125" style="33" customWidth="1"/>
    <col min="525" max="768" width="9.140625" style="33"/>
    <col min="769" max="769" width="15.85546875" style="33" customWidth="1"/>
    <col min="770" max="770" width="57.5703125" style="33" customWidth="1"/>
    <col min="771" max="771" width="20.140625" style="33" customWidth="1"/>
    <col min="772" max="773" width="17.5703125" style="33" customWidth="1"/>
    <col min="774" max="774" width="16.42578125" style="33" customWidth="1"/>
    <col min="775" max="775" width="15.5703125" style="33" customWidth="1"/>
    <col min="776" max="776" width="11.85546875" style="33" customWidth="1"/>
    <col min="777" max="777" width="15.42578125" style="33" customWidth="1"/>
    <col min="778" max="778" width="9.42578125" style="33" customWidth="1"/>
    <col min="779" max="779" width="15.42578125" style="33" customWidth="1"/>
    <col min="780" max="780" width="9.42578125" style="33" customWidth="1"/>
    <col min="781" max="1024" width="9.140625" style="33"/>
    <col min="1025" max="1025" width="15.85546875" style="33" customWidth="1"/>
    <col min="1026" max="1026" width="57.5703125" style="33" customWidth="1"/>
    <col min="1027" max="1027" width="20.140625" style="33" customWidth="1"/>
    <col min="1028" max="1029" width="17.5703125" style="33" customWidth="1"/>
    <col min="1030" max="1030" width="16.42578125" style="33" customWidth="1"/>
    <col min="1031" max="1031" width="15.5703125" style="33" customWidth="1"/>
    <col min="1032" max="1032" width="11.85546875" style="33" customWidth="1"/>
    <col min="1033" max="1033" width="15.42578125" style="33" customWidth="1"/>
    <col min="1034" max="1034" width="9.42578125" style="33" customWidth="1"/>
    <col min="1035" max="1035" width="15.42578125" style="33" customWidth="1"/>
    <col min="1036" max="1036" width="9.42578125" style="33" customWidth="1"/>
    <col min="1037" max="1280" width="9.140625" style="33"/>
    <col min="1281" max="1281" width="15.85546875" style="33" customWidth="1"/>
    <col min="1282" max="1282" width="57.5703125" style="33" customWidth="1"/>
    <col min="1283" max="1283" width="20.140625" style="33" customWidth="1"/>
    <col min="1284" max="1285" width="17.5703125" style="33" customWidth="1"/>
    <col min="1286" max="1286" width="16.42578125" style="33" customWidth="1"/>
    <col min="1287" max="1287" width="15.5703125" style="33" customWidth="1"/>
    <col min="1288" max="1288" width="11.85546875" style="33" customWidth="1"/>
    <col min="1289" max="1289" width="15.42578125" style="33" customWidth="1"/>
    <col min="1290" max="1290" width="9.42578125" style="33" customWidth="1"/>
    <col min="1291" max="1291" width="15.42578125" style="33" customWidth="1"/>
    <col min="1292" max="1292" width="9.42578125" style="33" customWidth="1"/>
    <col min="1293" max="1536" width="9.140625" style="33"/>
    <col min="1537" max="1537" width="15.85546875" style="33" customWidth="1"/>
    <col min="1538" max="1538" width="57.5703125" style="33" customWidth="1"/>
    <col min="1539" max="1539" width="20.140625" style="33" customWidth="1"/>
    <col min="1540" max="1541" width="17.5703125" style="33" customWidth="1"/>
    <col min="1542" max="1542" width="16.42578125" style="33" customWidth="1"/>
    <col min="1543" max="1543" width="15.5703125" style="33" customWidth="1"/>
    <col min="1544" max="1544" width="11.85546875" style="33" customWidth="1"/>
    <col min="1545" max="1545" width="15.42578125" style="33" customWidth="1"/>
    <col min="1546" max="1546" width="9.42578125" style="33" customWidth="1"/>
    <col min="1547" max="1547" width="15.42578125" style="33" customWidth="1"/>
    <col min="1548" max="1548" width="9.42578125" style="33" customWidth="1"/>
    <col min="1549" max="1792" width="9.140625" style="33"/>
    <col min="1793" max="1793" width="15.85546875" style="33" customWidth="1"/>
    <col min="1794" max="1794" width="57.5703125" style="33" customWidth="1"/>
    <col min="1795" max="1795" width="20.140625" style="33" customWidth="1"/>
    <col min="1796" max="1797" width="17.5703125" style="33" customWidth="1"/>
    <col min="1798" max="1798" width="16.42578125" style="33" customWidth="1"/>
    <col min="1799" max="1799" width="15.5703125" style="33" customWidth="1"/>
    <col min="1800" max="1800" width="11.85546875" style="33" customWidth="1"/>
    <col min="1801" max="1801" width="15.42578125" style="33" customWidth="1"/>
    <col min="1802" max="1802" width="9.42578125" style="33" customWidth="1"/>
    <col min="1803" max="1803" width="15.42578125" style="33" customWidth="1"/>
    <col min="1804" max="1804" width="9.42578125" style="33" customWidth="1"/>
    <col min="1805" max="2048" width="9.140625" style="33"/>
    <col min="2049" max="2049" width="15.85546875" style="33" customWidth="1"/>
    <col min="2050" max="2050" width="57.5703125" style="33" customWidth="1"/>
    <col min="2051" max="2051" width="20.140625" style="33" customWidth="1"/>
    <col min="2052" max="2053" width="17.5703125" style="33" customWidth="1"/>
    <col min="2054" max="2054" width="16.42578125" style="33" customWidth="1"/>
    <col min="2055" max="2055" width="15.5703125" style="33" customWidth="1"/>
    <col min="2056" max="2056" width="11.85546875" style="33" customWidth="1"/>
    <col min="2057" max="2057" width="15.42578125" style="33" customWidth="1"/>
    <col min="2058" max="2058" width="9.42578125" style="33" customWidth="1"/>
    <col min="2059" max="2059" width="15.42578125" style="33" customWidth="1"/>
    <col min="2060" max="2060" width="9.42578125" style="33" customWidth="1"/>
    <col min="2061" max="2304" width="9.140625" style="33"/>
    <col min="2305" max="2305" width="15.85546875" style="33" customWidth="1"/>
    <col min="2306" max="2306" width="57.5703125" style="33" customWidth="1"/>
    <col min="2307" max="2307" width="20.140625" style="33" customWidth="1"/>
    <col min="2308" max="2309" width="17.5703125" style="33" customWidth="1"/>
    <col min="2310" max="2310" width="16.42578125" style="33" customWidth="1"/>
    <col min="2311" max="2311" width="15.5703125" style="33" customWidth="1"/>
    <col min="2312" max="2312" width="11.85546875" style="33" customWidth="1"/>
    <col min="2313" max="2313" width="15.42578125" style="33" customWidth="1"/>
    <col min="2314" max="2314" width="9.42578125" style="33" customWidth="1"/>
    <col min="2315" max="2315" width="15.42578125" style="33" customWidth="1"/>
    <col min="2316" max="2316" width="9.42578125" style="33" customWidth="1"/>
    <col min="2317" max="2560" width="9.140625" style="33"/>
    <col min="2561" max="2561" width="15.85546875" style="33" customWidth="1"/>
    <col min="2562" max="2562" width="57.5703125" style="33" customWidth="1"/>
    <col min="2563" max="2563" width="20.140625" style="33" customWidth="1"/>
    <col min="2564" max="2565" width="17.5703125" style="33" customWidth="1"/>
    <col min="2566" max="2566" width="16.42578125" style="33" customWidth="1"/>
    <col min="2567" max="2567" width="15.5703125" style="33" customWidth="1"/>
    <col min="2568" max="2568" width="11.85546875" style="33" customWidth="1"/>
    <col min="2569" max="2569" width="15.42578125" style="33" customWidth="1"/>
    <col min="2570" max="2570" width="9.42578125" style="33" customWidth="1"/>
    <col min="2571" max="2571" width="15.42578125" style="33" customWidth="1"/>
    <col min="2572" max="2572" width="9.42578125" style="33" customWidth="1"/>
    <col min="2573" max="2816" width="9.140625" style="33"/>
    <col min="2817" max="2817" width="15.85546875" style="33" customWidth="1"/>
    <col min="2818" max="2818" width="57.5703125" style="33" customWidth="1"/>
    <col min="2819" max="2819" width="20.140625" style="33" customWidth="1"/>
    <col min="2820" max="2821" width="17.5703125" style="33" customWidth="1"/>
    <col min="2822" max="2822" width="16.42578125" style="33" customWidth="1"/>
    <col min="2823" max="2823" width="15.5703125" style="33" customWidth="1"/>
    <col min="2824" max="2824" width="11.85546875" style="33" customWidth="1"/>
    <col min="2825" max="2825" width="15.42578125" style="33" customWidth="1"/>
    <col min="2826" max="2826" width="9.42578125" style="33" customWidth="1"/>
    <col min="2827" max="2827" width="15.42578125" style="33" customWidth="1"/>
    <col min="2828" max="2828" width="9.42578125" style="33" customWidth="1"/>
    <col min="2829" max="3072" width="9.140625" style="33"/>
    <col min="3073" max="3073" width="15.85546875" style="33" customWidth="1"/>
    <col min="3074" max="3074" width="57.5703125" style="33" customWidth="1"/>
    <col min="3075" max="3075" width="20.140625" style="33" customWidth="1"/>
    <col min="3076" max="3077" width="17.5703125" style="33" customWidth="1"/>
    <col min="3078" max="3078" width="16.42578125" style="33" customWidth="1"/>
    <col min="3079" max="3079" width="15.5703125" style="33" customWidth="1"/>
    <col min="3080" max="3080" width="11.85546875" style="33" customWidth="1"/>
    <col min="3081" max="3081" width="15.42578125" style="33" customWidth="1"/>
    <col min="3082" max="3082" width="9.42578125" style="33" customWidth="1"/>
    <col min="3083" max="3083" width="15.42578125" style="33" customWidth="1"/>
    <col min="3084" max="3084" width="9.42578125" style="33" customWidth="1"/>
    <col min="3085" max="3328" width="9.140625" style="33"/>
    <col min="3329" max="3329" width="15.85546875" style="33" customWidth="1"/>
    <col min="3330" max="3330" width="57.5703125" style="33" customWidth="1"/>
    <col min="3331" max="3331" width="20.140625" style="33" customWidth="1"/>
    <col min="3332" max="3333" width="17.5703125" style="33" customWidth="1"/>
    <col min="3334" max="3334" width="16.42578125" style="33" customWidth="1"/>
    <col min="3335" max="3335" width="15.5703125" style="33" customWidth="1"/>
    <col min="3336" max="3336" width="11.85546875" style="33" customWidth="1"/>
    <col min="3337" max="3337" width="15.42578125" style="33" customWidth="1"/>
    <col min="3338" max="3338" width="9.42578125" style="33" customWidth="1"/>
    <col min="3339" max="3339" width="15.42578125" style="33" customWidth="1"/>
    <col min="3340" max="3340" width="9.42578125" style="33" customWidth="1"/>
    <col min="3341" max="3584" width="9.140625" style="33"/>
    <col min="3585" max="3585" width="15.85546875" style="33" customWidth="1"/>
    <col min="3586" max="3586" width="57.5703125" style="33" customWidth="1"/>
    <col min="3587" max="3587" width="20.140625" style="33" customWidth="1"/>
    <col min="3588" max="3589" width="17.5703125" style="33" customWidth="1"/>
    <col min="3590" max="3590" width="16.42578125" style="33" customWidth="1"/>
    <col min="3591" max="3591" width="15.5703125" style="33" customWidth="1"/>
    <col min="3592" max="3592" width="11.85546875" style="33" customWidth="1"/>
    <col min="3593" max="3593" width="15.42578125" style="33" customWidth="1"/>
    <col min="3594" max="3594" width="9.42578125" style="33" customWidth="1"/>
    <col min="3595" max="3595" width="15.42578125" style="33" customWidth="1"/>
    <col min="3596" max="3596" width="9.42578125" style="33" customWidth="1"/>
    <col min="3597" max="3840" width="9.140625" style="33"/>
    <col min="3841" max="3841" width="15.85546875" style="33" customWidth="1"/>
    <col min="3842" max="3842" width="57.5703125" style="33" customWidth="1"/>
    <col min="3843" max="3843" width="20.140625" style="33" customWidth="1"/>
    <col min="3844" max="3845" width="17.5703125" style="33" customWidth="1"/>
    <col min="3846" max="3846" width="16.42578125" style="33" customWidth="1"/>
    <col min="3847" max="3847" width="15.5703125" style="33" customWidth="1"/>
    <col min="3848" max="3848" width="11.85546875" style="33" customWidth="1"/>
    <col min="3849" max="3849" width="15.42578125" style="33" customWidth="1"/>
    <col min="3850" max="3850" width="9.42578125" style="33" customWidth="1"/>
    <col min="3851" max="3851" width="15.42578125" style="33" customWidth="1"/>
    <col min="3852" max="3852" width="9.42578125" style="33" customWidth="1"/>
    <col min="3853" max="4096" width="9.140625" style="33"/>
    <col min="4097" max="4097" width="15.85546875" style="33" customWidth="1"/>
    <col min="4098" max="4098" width="57.5703125" style="33" customWidth="1"/>
    <col min="4099" max="4099" width="20.140625" style="33" customWidth="1"/>
    <col min="4100" max="4101" width="17.5703125" style="33" customWidth="1"/>
    <col min="4102" max="4102" width="16.42578125" style="33" customWidth="1"/>
    <col min="4103" max="4103" width="15.5703125" style="33" customWidth="1"/>
    <col min="4104" max="4104" width="11.85546875" style="33" customWidth="1"/>
    <col min="4105" max="4105" width="15.42578125" style="33" customWidth="1"/>
    <col min="4106" max="4106" width="9.42578125" style="33" customWidth="1"/>
    <col min="4107" max="4107" width="15.42578125" style="33" customWidth="1"/>
    <col min="4108" max="4108" width="9.42578125" style="33" customWidth="1"/>
    <col min="4109" max="4352" width="9.140625" style="33"/>
    <col min="4353" max="4353" width="15.85546875" style="33" customWidth="1"/>
    <col min="4354" max="4354" width="57.5703125" style="33" customWidth="1"/>
    <col min="4355" max="4355" width="20.140625" style="33" customWidth="1"/>
    <col min="4356" max="4357" width="17.5703125" style="33" customWidth="1"/>
    <col min="4358" max="4358" width="16.42578125" style="33" customWidth="1"/>
    <col min="4359" max="4359" width="15.5703125" style="33" customWidth="1"/>
    <col min="4360" max="4360" width="11.85546875" style="33" customWidth="1"/>
    <col min="4361" max="4361" width="15.42578125" style="33" customWidth="1"/>
    <col min="4362" max="4362" width="9.42578125" style="33" customWidth="1"/>
    <col min="4363" max="4363" width="15.42578125" style="33" customWidth="1"/>
    <col min="4364" max="4364" width="9.42578125" style="33" customWidth="1"/>
    <col min="4365" max="4608" width="9.140625" style="33"/>
    <col min="4609" max="4609" width="15.85546875" style="33" customWidth="1"/>
    <col min="4610" max="4610" width="57.5703125" style="33" customWidth="1"/>
    <col min="4611" max="4611" width="20.140625" style="33" customWidth="1"/>
    <col min="4612" max="4613" width="17.5703125" style="33" customWidth="1"/>
    <col min="4614" max="4614" width="16.42578125" style="33" customWidth="1"/>
    <col min="4615" max="4615" width="15.5703125" style="33" customWidth="1"/>
    <col min="4616" max="4616" width="11.85546875" style="33" customWidth="1"/>
    <col min="4617" max="4617" width="15.42578125" style="33" customWidth="1"/>
    <col min="4618" max="4618" width="9.42578125" style="33" customWidth="1"/>
    <col min="4619" max="4619" width="15.42578125" style="33" customWidth="1"/>
    <col min="4620" max="4620" width="9.42578125" style="33" customWidth="1"/>
    <col min="4621" max="4864" width="9.140625" style="33"/>
    <col min="4865" max="4865" width="15.85546875" style="33" customWidth="1"/>
    <col min="4866" max="4866" width="57.5703125" style="33" customWidth="1"/>
    <col min="4867" max="4867" width="20.140625" style="33" customWidth="1"/>
    <col min="4868" max="4869" width="17.5703125" style="33" customWidth="1"/>
    <col min="4870" max="4870" width="16.42578125" style="33" customWidth="1"/>
    <col min="4871" max="4871" width="15.5703125" style="33" customWidth="1"/>
    <col min="4872" max="4872" width="11.85546875" style="33" customWidth="1"/>
    <col min="4873" max="4873" width="15.42578125" style="33" customWidth="1"/>
    <col min="4874" max="4874" width="9.42578125" style="33" customWidth="1"/>
    <col min="4875" max="4875" width="15.42578125" style="33" customWidth="1"/>
    <col min="4876" max="4876" width="9.42578125" style="33" customWidth="1"/>
    <col min="4877" max="5120" width="9.140625" style="33"/>
    <col min="5121" max="5121" width="15.85546875" style="33" customWidth="1"/>
    <col min="5122" max="5122" width="57.5703125" style="33" customWidth="1"/>
    <col min="5123" max="5123" width="20.140625" style="33" customWidth="1"/>
    <col min="5124" max="5125" width="17.5703125" style="33" customWidth="1"/>
    <col min="5126" max="5126" width="16.42578125" style="33" customWidth="1"/>
    <col min="5127" max="5127" width="15.5703125" style="33" customWidth="1"/>
    <col min="5128" max="5128" width="11.85546875" style="33" customWidth="1"/>
    <col min="5129" max="5129" width="15.42578125" style="33" customWidth="1"/>
    <col min="5130" max="5130" width="9.42578125" style="33" customWidth="1"/>
    <col min="5131" max="5131" width="15.42578125" style="33" customWidth="1"/>
    <col min="5132" max="5132" width="9.42578125" style="33" customWidth="1"/>
    <col min="5133" max="5376" width="9.140625" style="33"/>
    <col min="5377" max="5377" width="15.85546875" style="33" customWidth="1"/>
    <col min="5378" max="5378" width="57.5703125" style="33" customWidth="1"/>
    <col min="5379" max="5379" width="20.140625" style="33" customWidth="1"/>
    <col min="5380" max="5381" width="17.5703125" style="33" customWidth="1"/>
    <col min="5382" max="5382" width="16.42578125" style="33" customWidth="1"/>
    <col min="5383" max="5383" width="15.5703125" style="33" customWidth="1"/>
    <col min="5384" max="5384" width="11.85546875" style="33" customWidth="1"/>
    <col min="5385" max="5385" width="15.42578125" style="33" customWidth="1"/>
    <col min="5386" max="5386" width="9.42578125" style="33" customWidth="1"/>
    <col min="5387" max="5387" width="15.42578125" style="33" customWidth="1"/>
    <col min="5388" max="5388" width="9.42578125" style="33" customWidth="1"/>
    <col min="5389" max="5632" width="9.140625" style="33"/>
    <col min="5633" max="5633" width="15.85546875" style="33" customWidth="1"/>
    <col min="5634" max="5634" width="57.5703125" style="33" customWidth="1"/>
    <col min="5635" max="5635" width="20.140625" style="33" customWidth="1"/>
    <col min="5636" max="5637" width="17.5703125" style="33" customWidth="1"/>
    <col min="5638" max="5638" width="16.42578125" style="33" customWidth="1"/>
    <col min="5639" max="5639" width="15.5703125" style="33" customWidth="1"/>
    <col min="5640" max="5640" width="11.85546875" style="33" customWidth="1"/>
    <col min="5641" max="5641" width="15.42578125" style="33" customWidth="1"/>
    <col min="5642" max="5642" width="9.42578125" style="33" customWidth="1"/>
    <col min="5643" max="5643" width="15.42578125" style="33" customWidth="1"/>
    <col min="5644" max="5644" width="9.42578125" style="33" customWidth="1"/>
    <col min="5645" max="5888" width="9.140625" style="33"/>
    <col min="5889" max="5889" width="15.85546875" style="33" customWidth="1"/>
    <col min="5890" max="5890" width="57.5703125" style="33" customWidth="1"/>
    <col min="5891" max="5891" width="20.140625" style="33" customWidth="1"/>
    <col min="5892" max="5893" width="17.5703125" style="33" customWidth="1"/>
    <col min="5894" max="5894" width="16.42578125" style="33" customWidth="1"/>
    <col min="5895" max="5895" width="15.5703125" style="33" customWidth="1"/>
    <col min="5896" max="5896" width="11.85546875" style="33" customWidth="1"/>
    <col min="5897" max="5897" width="15.42578125" style="33" customWidth="1"/>
    <col min="5898" max="5898" width="9.42578125" style="33" customWidth="1"/>
    <col min="5899" max="5899" width="15.42578125" style="33" customWidth="1"/>
    <col min="5900" max="5900" width="9.42578125" style="33" customWidth="1"/>
    <col min="5901" max="6144" width="9.140625" style="33"/>
    <col min="6145" max="6145" width="15.85546875" style="33" customWidth="1"/>
    <col min="6146" max="6146" width="57.5703125" style="33" customWidth="1"/>
    <col min="6147" max="6147" width="20.140625" style="33" customWidth="1"/>
    <col min="6148" max="6149" width="17.5703125" style="33" customWidth="1"/>
    <col min="6150" max="6150" width="16.42578125" style="33" customWidth="1"/>
    <col min="6151" max="6151" width="15.5703125" style="33" customWidth="1"/>
    <col min="6152" max="6152" width="11.85546875" style="33" customWidth="1"/>
    <col min="6153" max="6153" width="15.42578125" style="33" customWidth="1"/>
    <col min="6154" max="6154" width="9.42578125" style="33" customWidth="1"/>
    <col min="6155" max="6155" width="15.42578125" style="33" customWidth="1"/>
    <col min="6156" max="6156" width="9.42578125" style="33" customWidth="1"/>
    <col min="6157" max="6400" width="9.140625" style="33"/>
    <col min="6401" max="6401" width="15.85546875" style="33" customWidth="1"/>
    <col min="6402" max="6402" width="57.5703125" style="33" customWidth="1"/>
    <col min="6403" max="6403" width="20.140625" style="33" customWidth="1"/>
    <col min="6404" max="6405" width="17.5703125" style="33" customWidth="1"/>
    <col min="6406" max="6406" width="16.42578125" style="33" customWidth="1"/>
    <col min="6407" max="6407" width="15.5703125" style="33" customWidth="1"/>
    <col min="6408" max="6408" width="11.85546875" style="33" customWidth="1"/>
    <col min="6409" max="6409" width="15.42578125" style="33" customWidth="1"/>
    <col min="6410" max="6410" width="9.42578125" style="33" customWidth="1"/>
    <col min="6411" max="6411" width="15.42578125" style="33" customWidth="1"/>
    <col min="6412" max="6412" width="9.42578125" style="33" customWidth="1"/>
    <col min="6413" max="6656" width="9.140625" style="33"/>
    <col min="6657" max="6657" width="15.85546875" style="33" customWidth="1"/>
    <col min="6658" max="6658" width="57.5703125" style="33" customWidth="1"/>
    <col min="6659" max="6659" width="20.140625" style="33" customWidth="1"/>
    <col min="6660" max="6661" width="17.5703125" style="33" customWidth="1"/>
    <col min="6662" max="6662" width="16.42578125" style="33" customWidth="1"/>
    <col min="6663" max="6663" width="15.5703125" style="33" customWidth="1"/>
    <col min="6664" max="6664" width="11.85546875" style="33" customWidth="1"/>
    <col min="6665" max="6665" width="15.42578125" style="33" customWidth="1"/>
    <col min="6666" max="6666" width="9.42578125" style="33" customWidth="1"/>
    <col min="6667" max="6667" width="15.42578125" style="33" customWidth="1"/>
    <col min="6668" max="6668" width="9.42578125" style="33" customWidth="1"/>
    <col min="6669" max="6912" width="9.140625" style="33"/>
    <col min="6913" max="6913" width="15.85546875" style="33" customWidth="1"/>
    <col min="6914" max="6914" width="57.5703125" style="33" customWidth="1"/>
    <col min="6915" max="6915" width="20.140625" style="33" customWidth="1"/>
    <col min="6916" max="6917" width="17.5703125" style="33" customWidth="1"/>
    <col min="6918" max="6918" width="16.42578125" style="33" customWidth="1"/>
    <col min="6919" max="6919" width="15.5703125" style="33" customWidth="1"/>
    <col min="6920" max="6920" width="11.85546875" style="33" customWidth="1"/>
    <col min="6921" max="6921" width="15.42578125" style="33" customWidth="1"/>
    <col min="6922" max="6922" width="9.42578125" style="33" customWidth="1"/>
    <col min="6923" max="6923" width="15.42578125" style="33" customWidth="1"/>
    <col min="6924" max="6924" width="9.42578125" style="33" customWidth="1"/>
    <col min="6925" max="7168" width="9.140625" style="33"/>
    <col min="7169" max="7169" width="15.85546875" style="33" customWidth="1"/>
    <col min="7170" max="7170" width="57.5703125" style="33" customWidth="1"/>
    <col min="7171" max="7171" width="20.140625" style="33" customWidth="1"/>
    <col min="7172" max="7173" width="17.5703125" style="33" customWidth="1"/>
    <col min="7174" max="7174" width="16.42578125" style="33" customWidth="1"/>
    <col min="7175" max="7175" width="15.5703125" style="33" customWidth="1"/>
    <col min="7176" max="7176" width="11.85546875" style="33" customWidth="1"/>
    <col min="7177" max="7177" width="15.42578125" style="33" customWidth="1"/>
    <col min="7178" max="7178" width="9.42578125" style="33" customWidth="1"/>
    <col min="7179" max="7179" width="15.42578125" style="33" customWidth="1"/>
    <col min="7180" max="7180" width="9.42578125" style="33" customWidth="1"/>
    <col min="7181" max="7424" width="9.140625" style="33"/>
    <col min="7425" max="7425" width="15.85546875" style="33" customWidth="1"/>
    <col min="7426" max="7426" width="57.5703125" style="33" customWidth="1"/>
    <col min="7427" max="7427" width="20.140625" style="33" customWidth="1"/>
    <col min="7428" max="7429" width="17.5703125" style="33" customWidth="1"/>
    <col min="7430" max="7430" width="16.42578125" style="33" customWidth="1"/>
    <col min="7431" max="7431" width="15.5703125" style="33" customWidth="1"/>
    <col min="7432" max="7432" width="11.85546875" style="33" customWidth="1"/>
    <col min="7433" max="7433" width="15.42578125" style="33" customWidth="1"/>
    <col min="7434" max="7434" width="9.42578125" style="33" customWidth="1"/>
    <col min="7435" max="7435" width="15.42578125" style="33" customWidth="1"/>
    <col min="7436" max="7436" width="9.42578125" style="33" customWidth="1"/>
    <col min="7437" max="7680" width="9.140625" style="33"/>
    <col min="7681" max="7681" width="15.85546875" style="33" customWidth="1"/>
    <col min="7682" max="7682" width="57.5703125" style="33" customWidth="1"/>
    <col min="7683" max="7683" width="20.140625" style="33" customWidth="1"/>
    <col min="7684" max="7685" width="17.5703125" style="33" customWidth="1"/>
    <col min="7686" max="7686" width="16.42578125" style="33" customWidth="1"/>
    <col min="7687" max="7687" width="15.5703125" style="33" customWidth="1"/>
    <col min="7688" max="7688" width="11.85546875" style="33" customWidth="1"/>
    <col min="7689" max="7689" width="15.42578125" style="33" customWidth="1"/>
    <col min="7690" max="7690" width="9.42578125" style="33" customWidth="1"/>
    <col min="7691" max="7691" width="15.42578125" style="33" customWidth="1"/>
    <col min="7692" max="7692" width="9.42578125" style="33" customWidth="1"/>
    <col min="7693" max="7936" width="9.140625" style="33"/>
    <col min="7937" max="7937" width="15.85546875" style="33" customWidth="1"/>
    <col min="7938" max="7938" width="57.5703125" style="33" customWidth="1"/>
    <col min="7939" max="7939" width="20.140625" style="33" customWidth="1"/>
    <col min="7940" max="7941" width="17.5703125" style="33" customWidth="1"/>
    <col min="7942" max="7942" width="16.42578125" style="33" customWidth="1"/>
    <col min="7943" max="7943" width="15.5703125" style="33" customWidth="1"/>
    <col min="7944" max="7944" width="11.85546875" style="33" customWidth="1"/>
    <col min="7945" max="7945" width="15.42578125" style="33" customWidth="1"/>
    <col min="7946" max="7946" width="9.42578125" style="33" customWidth="1"/>
    <col min="7947" max="7947" width="15.42578125" style="33" customWidth="1"/>
    <col min="7948" max="7948" width="9.42578125" style="33" customWidth="1"/>
    <col min="7949" max="8192" width="9.140625" style="33"/>
    <col min="8193" max="8193" width="15.85546875" style="33" customWidth="1"/>
    <col min="8194" max="8194" width="57.5703125" style="33" customWidth="1"/>
    <col min="8195" max="8195" width="20.140625" style="33" customWidth="1"/>
    <col min="8196" max="8197" width="17.5703125" style="33" customWidth="1"/>
    <col min="8198" max="8198" width="16.42578125" style="33" customWidth="1"/>
    <col min="8199" max="8199" width="15.5703125" style="33" customWidth="1"/>
    <col min="8200" max="8200" width="11.85546875" style="33" customWidth="1"/>
    <col min="8201" max="8201" width="15.42578125" style="33" customWidth="1"/>
    <col min="8202" max="8202" width="9.42578125" style="33" customWidth="1"/>
    <col min="8203" max="8203" width="15.42578125" style="33" customWidth="1"/>
    <col min="8204" max="8204" width="9.42578125" style="33" customWidth="1"/>
    <col min="8205" max="8448" width="9.140625" style="33"/>
    <col min="8449" max="8449" width="15.85546875" style="33" customWidth="1"/>
    <col min="8450" max="8450" width="57.5703125" style="33" customWidth="1"/>
    <col min="8451" max="8451" width="20.140625" style="33" customWidth="1"/>
    <col min="8452" max="8453" width="17.5703125" style="33" customWidth="1"/>
    <col min="8454" max="8454" width="16.42578125" style="33" customWidth="1"/>
    <col min="8455" max="8455" width="15.5703125" style="33" customWidth="1"/>
    <col min="8456" max="8456" width="11.85546875" style="33" customWidth="1"/>
    <col min="8457" max="8457" width="15.42578125" style="33" customWidth="1"/>
    <col min="8458" max="8458" width="9.42578125" style="33" customWidth="1"/>
    <col min="8459" max="8459" width="15.42578125" style="33" customWidth="1"/>
    <col min="8460" max="8460" width="9.42578125" style="33" customWidth="1"/>
    <col min="8461" max="8704" width="9.140625" style="33"/>
    <col min="8705" max="8705" width="15.85546875" style="33" customWidth="1"/>
    <col min="8706" max="8706" width="57.5703125" style="33" customWidth="1"/>
    <col min="8707" max="8707" width="20.140625" style="33" customWidth="1"/>
    <col min="8708" max="8709" width="17.5703125" style="33" customWidth="1"/>
    <col min="8710" max="8710" width="16.42578125" style="33" customWidth="1"/>
    <col min="8711" max="8711" width="15.5703125" style="33" customWidth="1"/>
    <col min="8712" max="8712" width="11.85546875" style="33" customWidth="1"/>
    <col min="8713" max="8713" width="15.42578125" style="33" customWidth="1"/>
    <col min="8714" max="8714" width="9.42578125" style="33" customWidth="1"/>
    <col min="8715" max="8715" width="15.42578125" style="33" customWidth="1"/>
    <col min="8716" max="8716" width="9.42578125" style="33" customWidth="1"/>
    <col min="8717" max="8960" width="9.140625" style="33"/>
    <col min="8961" max="8961" width="15.85546875" style="33" customWidth="1"/>
    <col min="8962" max="8962" width="57.5703125" style="33" customWidth="1"/>
    <col min="8963" max="8963" width="20.140625" style="33" customWidth="1"/>
    <col min="8964" max="8965" width="17.5703125" style="33" customWidth="1"/>
    <col min="8966" max="8966" width="16.42578125" style="33" customWidth="1"/>
    <col min="8967" max="8967" width="15.5703125" style="33" customWidth="1"/>
    <col min="8968" max="8968" width="11.85546875" style="33" customWidth="1"/>
    <col min="8969" max="8969" width="15.42578125" style="33" customWidth="1"/>
    <col min="8970" max="8970" width="9.42578125" style="33" customWidth="1"/>
    <col min="8971" max="8971" width="15.42578125" style="33" customWidth="1"/>
    <col min="8972" max="8972" width="9.42578125" style="33" customWidth="1"/>
    <col min="8973" max="9216" width="9.140625" style="33"/>
    <col min="9217" max="9217" width="15.85546875" style="33" customWidth="1"/>
    <col min="9218" max="9218" width="57.5703125" style="33" customWidth="1"/>
    <col min="9219" max="9219" width="20.140625" style="33" customWidth="1"/>
    <col min="9220" max="9221" width="17.5703125" style="33" customWidth="1"/>
    <col min="9222" max="9222" width="16.42578125" style="33" customWidth="1"/>
    <col min="9223" max="9223" width="15.5703125" style="33" customWidth="1"/>
    <col min="9224" max="9224" width="11.85546875" style="33" customWidth="1"/>
    <col min="9225" max="9225" width="15.42578125" style="33" customWidth="1"/>
    <col min="9226" max="9226" width="9.42578125" style="33" customWidth="1"/>
    <col min="9227" max="9227" width="15.42578125" style="33" customWidth="1"/>
    <col min="9228" max="9228" width="9.42578125" style="33" customWidth="1"/>
    <col min="9229" max="9472" width="9.140625" style="33"/>
    <col min="9473" max="9473" width="15.85546875" style="33" customWidth="1"/>
    <col min="9474" max="9474" width="57.5703125" style="33" customWidth="1"/>
    <col min="9475" max="9475" width="20.140625" style="33" customWidth="1"/>
    <col min="9476" max="9477" width="17.5703125" style="33" customWidth="1"/>
    <col min="9478" max="9478" width="16.42578125" style="33" customWidth="1"/>
    <col min="9479" max="9479" width="15.5703125" style="33" customWidth="1"/>
    <col min="9480" max="9480" width="11.85546875" style="33" customWidth="1"/>
    <col min="9481" max="9481" width="15.42578125" style="33" customWidth="1"/>
    <col min="9482" max="9482" width="9.42578125" style="33" customWidth="1"/>
    <col min="9483" max="9483" width="15.42578125" style="33" customWidth="1"/>
    <col min="9484" max="9484" width="9.42578125" style="33" customWidth="1"/>
    <col min="9485" max="9728" width="9.140625" style="33"/>
    <col min="9729" max="9729" width="15.85546875" style="33" customWidth="1"/>
    <col min="9730" max="9730" width="57.5703125" style="33" customWidth="1"/>
    <col min="9731" max="9731" width="20.140625" style="33" customWidth="1"/>
    <col min="9732" max="9733" width="17.5703125" style="33" customWidth="1"/>
    <col min="9734" max="9734" width="16.42578125" style="33" customWidth="1"/>
    <col min="9735" max="9735" width="15.5703125" style="33" customWidth="1"/>
    <col min="9736" max="9736" width="11.85546875" style="33" customWidth="1"/>
    <col min="9737" max="9737" width="15.42578125" style="33" customWidth="1"/>
    <col min="9738" max="9738" width="9.42578125" style="33" customWidth="1"/>
    <col min="9739" max="9739" width="15.42578125" style="33" customWidth="1"/>
    <col min="9740" max="9740" width="9.42578125" style="33" customWidth="1"/>
    <col min="9741" max="9984" width="9.140625" style="33"/>
    <col min="9985" max="9985" width="15.85546875" style="33" customWidth="1"/>
    <col min="9986" max="9986" width="57.5703125" style="33" customWidth="1"/>
    <col min="9987" max="9987" width="20.140625" style="33" customWidth="1"/>
    <col min="9988" max="9989" width="17.5703125" style="33" customWidth="1"/>
    <col min="9990" max="9990" width="16.42578125" style="33" customWidth="1"/>
    <col min="9991" max="9991" width="15.5703125" style="33" customWidth="1"/>
    <col min="9992" max="9992" width="11.85546875" style="33" customWidth="1"/>
    <col min="9993" max="9993" width="15.42578125" style="33" customWidth="1"/>
    <col min="9994" max="9994" width="9.42578125" style="33" customWidth="1"/>
    <col min="9995" max="9995" width="15.42578125" style="33" customWidth="1"/>
    <col min="9996" max="9996" width="9.42578125" style="33" customWidth="1"/>
    <col min="9997" max="10240" width="9.140625" style="33"/>
    <col min="10241" max="10241" width="15.85546875" style="33" customWidth="1"/>
    <col min="10242" max="10242" width="57.5703125" style="33" customWidth="1"/>
    <col min="10243" max="10243" width="20.140625" style="33" customWidth="1"/>
    <col min="10244" max="10245" width="17.5703125" style="33" customWidth="1"/>
    <col min="10246" max="10246" width="16.42578125" style="33" customWidth="1"/>
    <col min="10247" max="10247" width="15.5703125" style="33" customWidth="1"/>
    <col min="10248" max="10248" width="11.85546875" style="33" customWidth="1"/>
    <col min="10249" max="10249" width="15.42578125" style="33" customWidth="1"/>
    <col min="10250" max="10250" width="9.42578125" style="33" customWidth="1"/>
    <col min="10251" max="10251" width="15.42578125" style="33" customWidth="1"/>
    <col min="10252" max="10252" width="9.42578125" style="33" customWidth="1"/>
    <col min="10253" max="10496" width="9.140625" style="33"/>
    <col min="10497" max="10497" width="15.85546875" style="33" customWidth="1"/>
    <col min="10498" max="10498" width="57.5703125" style="33" customWidth="1"/>
    <col min="10499" max="10499" width="20.140625" style="33" customWidth="1"/>
    <col min="10500" max="10501" width="17.5703125" style="33" customWidth="1"/>
    <col min="10502" max="10502" width="16.42578125" style="33" customWidth="1"/>
    <col min="10503" max="10503" width="15.5703125" style="33" customWidth="1"/>
    <col min="10504" max="10504" width="11.85546875" style="33" customWidth="1"/>
    <col min="10505" max="10505" width="15.42578125" style="33" customWidth="1"/>
    <col min="10506" max="10506" width="9.42578125" style="33" customWidth="1"/>
    <col min="10507" max="10507" width="15.42578125" style="33" customWidth="1"/>
    <col min="10508" max="10508" width="9.42578125" style="33" customWidth="1"/>
    <col min="10509" max="10752" width="9.140625" style="33"/>
    <col min="10753" max="10753" width="15.85546875" style="33" customWidth="1"/>
    <col min="10754" max="10754" width="57.5703125" style="33" customWidth="1"/>
    <col min="10755" max="10755" width="20.140625" style="33" customWidth="1"/>
    <col min="10756" max="10757" width="17.5703125" style="33" customWidth="1"/>
    <col min="10758" max="10758" width="16.42578125" style="33" customWidth="1"/>
    <col min="10759" max="10759" width="15.5703125" style="33" customWidth="1"/>
    <col min="10760" max="10760" width="11.85546875" style="33" customWidth="1"/>
    <col min="10761" max="10761" width="15.42578125" style="33" customWidth="1"/>
    <col min="10762" max="10762" width="9.42578125" style="33" customWidth="1"/>
    <col min="10763" max="10763" width="15.42578125" style="33" customWidth="1"/>
    <col min="10764" max="10764" width="9.42578125" style="33" customWidth="1"/>
    <col min="10765" max="11008" width="9.140625" style="33"/>
    <col min="11009" max="11009" width="15.85546875" style="33" customWidth="1"/>
    <col min="11010" max="11010" width="57.5703125" style="33" customWidth="1"/>
    <col min="11011" max="11011" width="20.140625" style="33" customWidth="1"/>
    <col min="11012" max="11013" width="17.5703125" style="33" customWidth="1"/>
    <col min="11014" max="11014" width="16.42578125" style="33" customWidth="1"/>
    <col min="11015" max="11015" width="15.5703125" style="33" customWidth="1"/>
    <col min="11016" max="11016" width="11.85546875" style="33" customWidth="1"/>
    <col min="11017" max="11017" width="15.42578125" style="33" customWidth="1"/>
    <col min="11018" max="11018" width="9.42578125" style="33" customWidth="1"/>
    <col min="11019" max="11019" width="15.42578125" style="33" customWidth="1"/>
    <col min="11020" max="11020" width="9.42578125" style="33" customWidth="1"/>
    <col min="11021" max="11264" width="9.140625" style="33"/>
    <col min="11265" max="11265" width="15.85546875" style="33" customWidth="1"/>
    <col min="11266" max="11266" width="57.5703125" style="33" customWidth="1"/>
    <col min="11267" max="11267" width="20.140625" style="33" customWidth="1"/>
    <col min="11268" max="11269" width="17.5703125" style="33" customWidth="1"/>
    <col min="11270" max="11270" width="16.42578125" style="33" customWidth="1"/>
    <col min="11271" max="11271" width="15.5703125" style="33" customWidth="1"/>
    <col min="11272" max="11272" width="11.85546875" style="33" customWidth="1"/>
    <col min="11273" max="11273" width="15.42578125" style="33" customWidth="1"/>
    <col min="11274" max="11274" width="9.42578125" style="33" customWidth="1"/>
    <col min="11275" max="11275" width="15.42578125" style="33" customWidth="1"/>
    <col min="11276" max="11276" width="9.42578125" style="33" customWidth="1"/>
    <col min="11277" max="11520" width="9.140625" style="33"/>
    <col min="11521" max="11521" width="15.85546875" style="33" customWidth="1"/>
    <col min="11522" max="11522" width="57.5703125" style="33" customWidth="1"/>
    <col min="11523" max="11523" width="20.140625" style="33" customWidth="1"/>
    <col min="11524" max="11525" width="17.5703125" style="33" customWidth="1"/>
    <col min="11526" max="11526" width="16.42578125" style="33" customWidth="1"/>
    <col min="11527" max="11527" width="15.5703125" style="33" customWidth="1"/>
    <col min="11528" max="11528" width="11.85546875" style="33" customWidth="1"/>
    <col min="11529" max="11529" width="15.42578125" style="33" customWidth="1"/>
    <col min="11530" max="11530" width="9.42578125" style="33" customWidth="1"/>
    <col min="11531" max="11531" width="15.42578125" style="33" customWidth="1"/>
    <col min="11532" max="11532" width="9.42578125" style="33" customWidth="1"/>
    <col min="11533" max="11776" width="9.140625" style="33"/>
    <col min="11777" max="11777" width="15.85546875" style="33" customWidth="1"/>
    <col min="11778" max="11778" width="57.5703125" style="33" customWidth="1"/>
    <col min="11779" max="11779" width="20.140625" style="33" customWidth="1"/>
    <col min="11780" max="11781" width="17.5703125" style="33" customWidth="1"/>
    <col min="11782" max="11782" width="16.42578125" style="33" customWidth="1"/>
    <col min="11783" max="11783" width="15.5703125" style="33" customWidth="1"/>
    <col min="11784" max="11784" width="11.85546875" style="33" customWidth="1"/>
    <col min="11785" max="11785" width="15.42578125" style="33" customWidth="1"/>
    <col min="11786" max="11786" width="9.42578125" style="33" customWidth="1"/>
    <col min="11787" max="11787" width="15.42578125" style="33" customWidth="1"/>
    <col min="11788" max="11788" width="9.42578125" style="33" customWidth="1"/>
    <col min="11789" max="12032" width="9.140625" style="33"/>
    <col min="12033" max="12033" width="15.85546875" style="33" customWidth="1"/>
    <col min="12034" max="12034" width="57.5703125" style="33" customWidth="1"/>
    <col min="12035" max="12035" width="20.140625" style="33" customWidth="1"/>
    <col min="12036" max="12037" width="17.5703125" style="33" customWidth="1"/>
    <col min="12038" max="12038" width="16.42578125" style="33" customWidth="1"/>
    <col min="12039" max="12039" width="15.5703125" style="33" customWidth="1"/>
    <col min="12040" max="12040" width="11.85546875" style="33" customWidth="1"/>
    <col min="12041" max="12041" width="15.42578125" style="33" customWidth="1"/>
    <col min="12042" max="12042" width="9.42578125" style="33" customWidth="1"/>
    <col min="12043" max="12043" width="15.42578125" style="33" customWidth="1"/>
    <col min="12044" max="12044" width="9.42578125" style="33" customWidth="1"/>
    <col min="12045" max="12288" width="9.140625" style="33"/>
    <col min="12289" max="12289" width="15.85546875" style="33" customWidth="1"/>
    <col min="12290" max="12290" width="57.5703125" style="33" customWidth="1"/>
    <col min="12291" max="12291" width="20.140625" style="33" customWidth="1"/>
    <col min="12292" max="12293" width="17.5703125" style="33" customWidth="1"/>
    <col min="12294" max="12294" width="16.42578125" style="33" customWidth="1"/>
    <col min="12295" max="12295" width="15.5703125" style="33" customWidth="1"/>
    <col min="12296" max="12296" width="11.85546875" style="33" customWidth="1"/>
    <col min="12297" max="12297" width="15.42578125" style="33" customWidth="1"/>
    <col min="12298" max="12298" width="9.42578125" style="33" customWidth="1"/>
    <col min="12299" max="12299" width="15.42578125" style="33" customWidth="1"/>
    <col min="12300" max="12300" width="9.42578125" style="33" customWidth="1"/>
    <col min="12301" max="12544" width="9.140625" style="33"/>
    <col min="12545" max="12545" width="15.85546875" style="33" customWidth="1"/>
    <col min="12546" max="12546" width="57.5703125" style="33" customWidth="1"/>
    <col min="12547" max="12547" width="20.140625" style="33" customWidth="1"/>
    <col min="12548" max="12549" width="17.5703125" style="33" customWidth="1"/>
    <col min="12550" max="12550" width="16.42578125" style="33" customWidth="1"/>
    <col min="12551" max="12551" width="15.5703125" style="33" customWidth="1"/>
    <col min="12552" max="12552" width="11.85546875" style="33" customWidth="1"/>
    <col min="12553" max="12553" width="15.42578125" style="33" customWidth="1"/>
    <col min="12554" max="12554" width="9.42578125" style="33" customWidth="1"/>
    <col min="12555" max="12555" width="15.42578125" style="33" customWidth="1"/>
    <col min="12556" max="12556" width="9.42578125" style="33" customWidth="1"/>
    <col min="12557" max="12800" width="9.140625" style="33"/>
    <col min="12801" max="12801" width="15.85546875" style="33" customWidth="1"/>
    <col min="12802" max="12802" width="57.5703125" style="33" customWidth="1"/>
    <col min="12803" max="12803" width="20.140625" style="33" customWidth="1"/>
    <col min="12804" max="12805" width="17.5703125" style="33" customWidth="1"/>
    <col min="12806" max="12806" width="16.42578125" style="33" customWidth="1"/>
    <col min="12807" max="12807" width="15.5703125" style="33" customWidth="1"/>
    <col min="12808" max="12808" width="11.85546875" style="33" customWidth="1"/>
    <col min="12809" max="12809" width="15.42578125" style="33" customWidth="1"/>
    <col min="12810" max="12810" width="9.42578125" style="33" customWidth="1"/>
    <col min="12811" max="12811" width="15.42578125" style="33" customWidth="1"/>
    <col min="12812" max="12812" width="9.42578125" style="33" customWidth="1"/>
    <col min="12813" max="13056" width="9.140625" style="33"/>
    <col min="13057" max="13057" width="15.85546875" style="33" customWidth="1"/>
    <col min="13058" max="13058" width="57.5703125" style="33" customWidth="1"/>
    <col min="13059" max="13059" width="20.140625" style="33" customWidth="1"/>
    <col min="13060" max="13061" width="17.5703125" style="33" customWidth="1"/>
    <col min="13062" max="13062" width="16.42578125" style="33" customWidth="1"/>
    <col min="13063" max="13063" width="15.5703125" style="33" customWidth="1"/>
    <col min="13064" max="13064" width="11.85546875" style="33" customWidth="1"/>
    <col min="13065" max="13065" width="15.42578125" style="33" customWidth="1"/>
    <col min="13066" max="13066" width="9.42578125" style="33" customWidth="1"/>
    <col min="13067" max="13067" width="15.42578125" style="33" customWidth="1"/>
    <col min="13068" max="13068" width="9.42578125" style="33" customWidth="1"/>
    <col min="13069" max="13312" width="9.140625" style="33"/>
    <col min="13313" max="13313" width="15.85546875" style="33" customWidth="1"/>
    <col min="13314" max="13314" width="57.5703125" style="33" customWidth="1"/>
    <col min="13315" max="13315" width="20.140625" style="33" customWidth="1"/>
    <col min="13316" max="13317" width="17.5703125" style="33" customWidth="1"/>
    <col min="13318" max="13318" width="16.42578125" style="33" customWidth="1"/>
    <col min="13319" max="13319" width="15.5703125" style="33" customWidth="1"/>
    <col min="13320" max="13320" width="11.85546875" style="33" customWidth="1"/>
    <col min="13321" max="13321" width="15.42578125" style="33" customWidth="1"/>
    <col min="13322" max="13322" width="9.42578125" style="33" customWidth="1"/>
    <col min="13323" max="13323" width="15.42578125" style="33" customWidth="1"/>
    <col min="13324" max="13324" width="9.42578125" style="33" customWidth="1"/>
    <col min="13325" max="13568" width="9.140625" style="33"/>
    <col min="13569" max="13569" width="15.85546875" style="33" customWidth="1"/>
    <col min="13570" max="13570" width="57.5703125" style="33" customWidth="1"/>
    <col min="13571" max="13571" width="20.140625" style="33" customWidth="1"/>
    <col min="13572" max="13573" width="17.5703125" style="33" customWidth="1"/>
    <col min="13574" max="13574" width="16.42578125" style="33" customWidth="1"/>
    <col min="13575" max="13575" width="15.5703125" style="33" customWidth="1"/>
    <col min="13576" max="13576" width="11.85546875" style="33" customWidth="1"/>
    <col min="13577" max="13577" width="15.42578125" style="33" customWidth="1"/>
    <col min="13578" max="13578" width="9.42578125" style="33" customWidth="1"/>
    <col min="13579" max="13579" width="15.42578125" style="33" customWidth="1"/>
    <col min="13580" max="13580" width="9.42578125" style="33" customWidth="1"/>
    <col min="13581" max="13824" width="9.140625" style="33"/>
    <col min="13825" max="13825" width="15.85546875" style="33" customWidth="1"/>
    <col min="13826" max="13826" width="57.5703125" style="33" customWidth="1"/>
    <col min="13827" max="13827" width="20.140625" style="33" customWidth="1"/>
    <col min="13828" max="13829" width="17.5703125" style="33" customWidth="1"/>
    <col min="13830" max="13830" width="16.42578125" style="33" customWidth="1"/>
    <col min="13831" max="13831" width="15.5703125" style="33" customWidth="1"/>
    <col min="13832" max="13832" width="11.85546875" style="33" customWidth="1"/>
    <col min="13833" max="13833" width="15.42578125" style="33" customWidth="1"/>
    <col min="13834" max="13834" width="9.42578125" style="33" customWidth="1"/>
    <col min="13835" max="13835" width="15.42578125" style="33" customWidth="1"/>
    <col min="13836" max="13836" width="9.42578125" style="33" customWidth="1"/>
    <col min="13837" max="14080" width="9.140625" style="33"/>
    <col min="14081" max="14081" width="15.85546875" style="33" customWidth="1"/>
    <col min="14082" max="14082" width="57.5703125" style="33" customWidth="1"/>
    <col min="14083" max="14083" width="20.140625" style="33" customWidth="1"/>
    <col min="14084" max="14085" width="17.5703125" style="33" customWidth="1"/>
    <col min="14086" max="14086" width="16.42578125" style="33" customWidth="1"/>
    <col min="14087" max="14087" width="15.5703125" style="33" customWidth="1"/>
    <col min="14088" max="14088" width="11.85546875" style="33" customWidth="1"/>
    <col min="14089" max="14089" width="15.42578125" style="33" customWidth="1"/>
    <col min="14090" max="14090" width="9.42578125" style="33" customWidth="1"/>
    <col min="14091" max="14091" width="15.42578125" style="33" customWidth="1"/>
    <col min="14092" max="14092" width="9.42578125" style="33" customWidth="1"/>
    <col min="14093" max="14336" width="9.140625" style="33"/>
    <col min="14337" max="14337" width="15.85546875" style="33" customWidth="1"/>
    <col min="14338" max="14338" width="57.5703125" style="33" customWidth="1"/>
    <col min="14339" max="14339" width="20.140625" style="33" customWidth="1"/>
    <col min="14340" max="14341" width="17.5703125" style="33" customWidth="1"/>
    <col min="14342" max="14342" width="16.42578125" style="33" customWidth="1"/>
    <col min="14343" max="14343" width="15.5703125" style="33" customWidth="1"/>
    <col min="14344" max="14344" width="11.85546875" style="33" customWidth="1"/>
    <col min="14345" max="14345" width="15.42578125" style="33" customWidth="1"/>
    <col min="14346" max="14346" width="9.42578125" style="33" customWidth="1"/>
    <col min="14347" max="14347" width="15.42578125" style="33" customWidth="1"/>
    <col min="14348" max="14348" width="9.42578125" style="33" customWidth="1"/>
    <col min="14349" max="14592" width="9.140625" style="33"/>
    <col min="14593" max="14593" width="15.85546875" style="33" customWidth="1"/>
    <col min="14594" max="14594" width="57.5703125" style="33" customWidth="1"/>
    <col min="14595" max="14595" width="20.140625" style="33" customWidth="1"/>
    <col min="14596" max="14597" width="17.5703125" style="33" customWidth="1"/>
    <col min="14598" max="14598" width="16.42578125" style="33" customWidth="1"/>
    <col min="14599" max="14599" width="15.5703125" style="33" customWidth="1"/>
    <col min="14600" max="14600" width="11.85546875" style="33" customWidth="1"/>
    <col min="14601" max="14601" width="15.42578125" style="33" customWidth="1"/>
    <col min="14602" max="14602" width="9.42578125" style="33" customWidth="1"/>
    <col min="14603" max="14603" width="15.42578125" style="33" customWidth="1"/>
    <col min="14604" max="14604" width="9.42578125" style="33" customWidth="1"/>
    <col min="14605" max="14848" width="9.140625" style="33"/>
    <col min="14849" max="14849" width="15.85546875" style="33" customWidth="1"/>
    <col min="14850" max="14850" width="57.5703125" style="33" customWidth="1"/>
    <col min="14851" max="14851" width="20.140625" style="33" customWidth="1"/>
    <col min="14852" max="14853" width="17.5703125" style="33" customWidth="1"/>
    <col min="14854" max="14854" width="16.42578125" style="33" customWidth="1"/>
    <col min="14855" max="14855" width="15.5703125" style="33" customWidth="1"/>
    <col min="14856" max="14856" width="11.85546875" style="33" customWidth="1"/>
    <col min="14857" max="14857" width="15.42578125" style="33" customWidth="1"/>
    <col min="14858" max="14858" width="9.42578125" style="33" customWidth="1"/>
    <col min="14859" max="14859" width="15.42578125" style="33" customWidth="1"/>
    <col min="14860" max="14860" width="9.42578125" style="33" customWidth="1"/>
    <col min="14861" max="15104" width="9.140625" style="33"/>
    <col min="15105" max="15105" width="15.85546875" style="33" customWidth="1"/>
    <col min="15106" max="15106" width="57.5703125" style="33" customWidth="1"/>
    <col min="15107" max="15107" width="20.140625" style="33" customWidth="1"/>
    <col min="15108" max="15109" width="17.5703125" style="33" customWidth="1"/>
    <col min="15110" max="15110" width="16.42578125" style="33" customWidth="1"/>
    <col min="15111" max="15111" width="15.5703125" style="33" customWidth="1"/>
    <col min="15112" max="15112" width="11.85546875" style="33" customWidth="1"/>
    <col min="15113" max="15113" width="15.42578125" style="33" customWidth="1"/>
    <col min="15114" max="15114" width="9.42578125" style="33" customWidth="1"/>
    <col min="15115" max="15115" width="15.42578125" style="33" customWidth="1"/>
    <col min="15116" max="15116" width="9.42578125" style="33" customWidth="1"/>
    <col min="15117" max="15360" width="9.140625" style="33"/>
    <col min="15361" max="15361" width="15.85546875" style="33" customWidth="1"/>
    <col min="15362" max="15362" width="57.5703125" style="33" customWidth="1"/>
    <col min="15363" max="15363" width="20.140625" style="33" customWidth="1"/>
    <col min="15364" max="15365" width="17.5703125" style="33" customWidth="1"/>
    <col min="15366" max="15366" width="16.42578125" style="33" customWidth="1"/>
    <col min="15367" max="15367" width="15.5703125" style="33" customWidth="1"/>
    <col min="15368" max="15368" width="11.85546875" style="33" customWidth="1"/>
    <col min="15369" max="15369" width="15.42578125" style="33" customWidth="1"/>
    <col min="15370" max="15370" width="9.42578125" style="33" customWidth="1"/>
    <col min="15371" max="15371" width="15.42578125" style="33" customWidth="1"/>
    <col min="15372" max="15372" width="9.42578125" style="33" customWidth="1"/>
    <col min="15373" max="15616" width="9.140625" style="33"/>
    <col min="15617" max="15617" width="15.85546875" style="33" customWidth="1"/>
    <col min="15618" max="15618" width="57.5703125" style="33" customWidth="1"/>
    <col min="15619" max="15619" width="20.140625" style="33" customWidth="1"/>
    <col min="15620" max="15621" width="17.5703125" style="33" customWidth="1"/>
    <col min="15622" max="15622" width="16.42578125" style="33" customWidth="1"/>
    <col min="15623" max="15623" width="15.5703125" style="33" customWidth="1"/>
    <col min="15624" max="15624" width="11.85546875" style="33" customWidth="1"/>
    <col min="15625" max="15625" width="15.42578125" style="33" customWidth="1"/>
    <col min="15626" max="15626" width="9.42578125" style="33" customWidth="1"/>
    <col min="15627" max="15627" width="15.42578125" style="33" customWidth="1"/>
    <col min="15628" max="15628" width="9.42578125" style="33" customWidth="1"/>
    <col min="15629" max="15872" width="9.140625" style="33"/>
    <col min="15873" max="15873" width="15.85546875" style="33" customWidth="1"/>
    <col min="15874" max="15874" width="57.5703125" style="33" customWidth="1"/>
    <col min="15875" max="15875" width="20.140625" style="33" customWidth="1"/>
    <col min="15876" max="15877" width="17.5703125" style="33" customWidth="1"/>
    <col min="15878" max="15878" width="16.42578125" style="33" customWidth="1"/>
    <col min="15879" max="15879" width="15.5703125" style="33" customWidth="1"/>
    <col min="15880" max="15880" width="11.85546875" style="33" customWidth="1"/>
    <col min="15881" max="15881" width="15.42578125" style="33" customWidth="1"/>
    <col min="15882" max="15882" width="9.42578125" style="33" customWidth="1"/>
    <col min="15883" max="15883" width="15.42578125" style="33" customWidth="1"/>
    <col min="15884" max="15884" width="9.42578125" style="33" customWidth="1"/>
    <col min="15885" max="16128" width="9.140625" style="33"/>
    <col min="16129" max="16129" width="15.85546875" style="33" customWidth="1"/>
    <col min="16130" max="16130" width="57.5703125" style="33" customWidth="1"/>
    <col min="16131" max="16131" width="20.140625" style="33" customWidth="1"/>
    <col min="16132" max="16133" width="17.5703125" style="33" customWidth="1"/>
    <col min="16134" max="16134" width="16.42578125" style="33" customWidth="1"/>
    <col min="16135" max="16135" width="15.5703125" style="33" customWidth="1"/>
    <col min="16136" max="16136" width="11.85546875" style="33" customWidth="1"/>
    <col min="16137" max="16137" width="15.42578125" style="33" customWidth="1"/>
    <col min="16138" max="16138" width="9.42578125" style="33" customWidth="1"/>
    <col min="16139" max="16139" width="15.42578125" style="33" customWidth="1"/>
    <col min="16140" max="16140" width="9.42578125" style="33" customWidth="1"/>
    <col min="16141" max="16384" width="9.140625" style="33"/>
  </cols>
  <sheetData>
    <row r="1" spans="1:15" ht="15.75" customHeight="1" x14ac:dyDescent="0.2">
      <c r="A1" s="174" t="s">
        <v>0</v>
      </c>
      <c r="B1" s="174"/>
      <c r="C1" s="174"/>
      <c r="D1" s="174"/>
      <c r="E1" s="174"/>
      <c r="F1" s="174"/>
      <c r="G1" s="174"/>
      <c r="H1" s="174"/>
      <c r="I1" s="37"/>
      <c r="J1" s="37"/>
      <c r="K1" s="37"/>
      <c r="L1" s="38"/>
      <c r="M1" s="38"/>
      <c r="N1" s="38"/>
      <c r="O1" s="38"/>
    </row>
    <row r="2" spans="1:15" ht="18" customHeight="1" x14ac:dyDescent="0.2">
      <c r="A2" s="39"/>
      <c r="B2" s="39"/>
      <c r="C2" s="39"/>
      <c r="D2" s="39"/>
      <c r="E2" s="39"/>
      <c r="F2" s="39"/>
      <c r="G2" s="39"/>
      <c r="H2" s="40"/>
      <c r="I2" s="41"/>
      <c r="J2" s="41"/>
      <c r="K2" s="41"/>
      <c r="L2" s="38"/>
      <c r="M2" s="38"/>
      <c r="N2" s="38"/>
      <c r="O2" s="38"/>
    </row>
    <row r="3" spans="1:15" ht="15.75" customHeight="1" x14ac:dyDescent="0.2">
      <c r="A3" s="174" t="s">
        <v>30</v>
      </c>
      <c r="B3" s="174"/>
      <c r="C3" s="174"/>
      <c r="D3" s="174"/>
      <c r="E3" s="174"/>
      <c r="F3" s="174"/>
      <c r="G3" s="174"/>
      <c r="H3" s="174"/>
      <c r="I3" s="37"/>
      <c r="J3" s="37"/>
      <c r="K3" s="37"/>
      <c r="L3" s="38"/>
      <c r="M3" s="38"/>
      <c r="N3" s="38"/>
      <c r="O3" s="38"/>
    </row>
    <row r="4" spans="1:15" ht="18" customHeight="1" x14ac:dyDescent="0.2">
      <c r="A4" s="39"/>
      <c r="B4" s="39"/>
      <c r="C4" s="39"/>
      <c r="D4" s="39"/>
      <c r="E4" s="39"/>
      <c r="F4" s="39"/>
      <c r="G4" s="39"/>
      <c r="H4" s="40"/>
      <c r="I4" s="41"/>
      <c r="J4" s="41"/>
      <c r="K4" s="41"/>
      <c r="L4" s="38"/>
      <c r="M4" s="38"/>
      <c r="N4" s="38"/>
      <c r="O4" s="38"/>
    </row>
    <row r="5" spans="1:15" ht="15.75" customHeight="1" x14ac:dyDescent="0.2">
      <c r="A5" s="174" t="s">
        <v>31</v>
      </c>
      <c r="B5" s="174"/>
      <c r="C5" s="174"/>
      <c r="D5" s="174"/>
      <c r="E5" s="174"/>
      <c r="F5" s="174"/>
      <c r="G5" s="174"/>
      <c r="H5" s="174"/>
      <c r="I5" s="37"/>
      <c r="J5" s="37"/>
      <c r="K5" s="37"/>
      <c r="L5" s="38"/>
      <c r="M5" s="38"/>
      <c r="N5" s="38"/>
      <c r="O5" s="38"/>
    </row>
    <row r="6" spans="1:15" ht="18" customHeight="1" x14ac:dyDescent="0.2">
      <c r="A6" s="39"/>
      <c r="B6" s="39"/>
      <c r="C6" s="39"/>
      <c r="D6" s="39"/>
      <c r="E6" s="39"/>
      <c r="F6" s="39"/>
      <c r="G6" s="39"/>
      <c r="H6" s="40"/>
      <c r="I6" s="41"/>
      <c r="J6" s="41"/>
      <c r="K6" s="41"/>
      <c r="L6" s="38"/>
      <c r="M6" s="38"/>
      <c r="N6" s="38"/>
      <c r="O6" s="38"/>
    </row>
    <row r="7" spans="1:15" s="44" customFormat="1" ht="57" customHeight="1" x14ac:dyDescent="0.25">
      <c r="A7" s="175" t="s">
        <v>3</v>
      </c>
      <c r="B7" s="175"/>
      <c r="C7" s="42" t="s">
        <v>32</v>
      </c>
      <c r="D7" s="42" t="s">
        <v>33</v>
      </c>
      <c r="E7" s="42" t="s">
        <v>34</v>
      </c>
      <c r="F7" s="42" t="s">
        <v>35</v>
      </c>
      <c r="G7" s="42" t="s">
        <v>36</v>
      </c>
      <c r="H7" s="42" t="s">
        <v>37</v>
      </c>
      <c r="I7" s="43"/>
      <c r="J7" s="43"/>
      <c r="K7" s="43"/>
      <c r="L7" s="43"/>
      <c r="M7" s="43"/>
      <c r="N7" s="43"/>
      <c r="O7" s="43"/>
    </row>
    <row r="8" spans="1:15" s="47" customFormat="1" ht="12.75" customHeight="1" x14ac:dyDescent="0.2">
      <c r="A8" s="176">
        <v>1</v>
      </c>
      <c r="B8" s="176"/>
      <c r="C8" s="45">
        <v>2</v>
      </c>
      <c r="D8" s="45">
        <v>3</v>
      </c>
      <c r="E8" s="45">
        <v>4.3333333333333304</v>
      </c>
      <c r="F8" s="45">
        <v>5.0833333333333304</v>
      </c>
      <c r="G8" s="45">
        <v>6</v>
      </c>
      <c r="H8" s="45">
        <v>7</v>
      </c>
      <c r="I8" s="38"/>
      <c r="J8" s="38"/>
      <c r="K8" s="38"/>
      <c r="L8" s="38"/>
      <c r="M8" s="46"/>
      <c r="N8" s="46"/>
      <c r="O8" s="46"/>
    </row>
    <row r="9" spans="1:15" ht="15" customHeight="1" x14ac:dyDescent="0.2">
      <c r="A9" s="48" t="s">
        <v>38</v>
      </c>
      <c r="B9" s="48"/>
      <c r="C9" s="49" t="s">
        <v>39</v>
      </c>
      <c r="D9" s="49" t="s">
        <v>39</v>
      </c>
      <c r="E9" s="49" t="s">
        <v>39</v>
      </c>
      <c r="F9" s="49" t="s">
        <v>39</v>
      </c>
      <c r="G9" s="49"/>
      <c r="H9" s="49"/>
      <c r="I9" s="38"/>
      <c r="J9" s="38"/>
      <c r="K9" s="38"/>
      <c r="L9" s="38"/>
      <c r="M9" s="50"/>
      <c r="N9" s="50"/>
      <c r="O9" s="50"/>
    </row>
    <row r="10" spans="1:15" s="47" customFormat="1" ht="12.75" customHeight="1" x14ac:dyDescent="0.2">
      <c r="A10" s="51"/>
      <c r="B10" s="52" t="s">
        <v>40</v>
      </c>
      <c r="C10" s="53">
        <f>+C11+C70</f>
        <v>1607407.83</v>
      </c>
      <c r="D10" s="54">
        <f>+D11+D70</f>
        <v>3158728.6399999997</v>
      </c>
      <c r="E10" s="54">
        <f>+E11+E70</f>
        <v>3158728.6399999997</v>
      </c>
      <c r="F10" s="53">
        <f>+F11+F70</f>
        <v>1851889.4600000002</v>
      </c>
      <c r="G10" s="53">
        <f t="shared" ref="G10:G41" si="0">IF(C10&lt;&gt;0, F10/C10*100, "-")</f>
        <v>115.20968266031156</v>
      </c>
      <c r="H10" s="53">
        <f>IF(E10&lt;&gt;0, F10/E10*100, "-")</f>
        <v>58.627684459783168</v>
      </c>
      <c r="I10" s="38"/>
      <c r="J10" s="38"/>
      <c r="K10" s="38"/>
      <c r="L10" s="38"/>
      <c r="M10" s="46"/>
      <c r="N10" s="46"/>
      <c r="O10" s="46"/>
    </row>
    <row r="11" spans="1:15" ht="12.75" customHeight="1" x14ac:dyDescent="0.2">
      <c r="A11" s="55" t="s">
        <v>41</v>
      </c>
      <c r="B11" s="56" t="s">
        <v>42</v>
      </c>
      <c r="C11" s="57">
        <f>+C12+C34+C45+C51+C58+C65</f>
        <v>1607407.83</v>
      </c>
      <c r="D11" s="58">
        <f>+D12+D34+D45+D51+D58+D65</f>
        <v>3158728.6399999997</v>
      </c>
      <c r="E11" s="58">
        <f>+E12+E34+E45+E51+E58+E65</f>
        <v>3158728.6399999997</v>
      </c>
      <c r="F11" s="57">
        <f>+F12+F34+F45+F51+F58+F65</f>
        <v>1851889.4600000002</v>
      </c>
      <c r="G11" s="59">
        <f t="shared" si="0"/>
        <v>115.20968266031156</v>
      </c>
      <c r="H11" s="59">
        <f>IF(E11&lt;&gt;0, F11/E11*100, "-")</f>
        <v>58.627684459783168</v>
      </c>
      <c r="I11" s="60"/>
      <c r="J11" s="60"/>
      <c r="K11" s="60"/>
      <c r="L11" s="60"/>
      <c r="M11" s="60"/>
      <c r="N11" s="60"/>
      <c r="O11" s="60"/>
    </row>
    <row r="12" spans="1:15" ht="12.75" customHeight="1" x14ac:dyDescent="0.2">
      <c r="A12" s="61" t="s">
        <v>43</v>
      </c>
      <c r="B12" s="62" t="s">
        <v>44</v>
      </c>
      <c r="C12" s="63">
        <f>+C13+C15+C20+C23+C26+C29</f>
        <v>324285.57</v>
      </c>
      <c r="D12" s="64">
        <v>547233</v>
      </c>
      <c r="E12" s="64">
        <v>547233</v>
      </c>
      <c r="F12" s="63">
        <f>+F13+F15+F20+F23+F26+F29</f>
        <v>414172.35</v>
      </c>
      <c r="G12" s="63">
        <f t="shared" si="0"/>
        <v>127.7184026412276</v>
      </c>
      <c r="H12" s="63">
        <f>IF(E12&lt;&gt;0, F12/E12*100, "-")</f>
        <v>75.684827121171423</v>
      </c>
      <c r="I12" s="65"/>
      <c r="J12" s="65"/>
      <c r="K12" s="65"/>
      <c r="L12" s="65"/>
      <c r="M12" s="65"/>
      <c r="N12" s="65"/>
      <c r="O12" s="65"/>
    </row>
    <row r="13" spans="1:15" ht="12.75" customHeight="1" x14ac:dyDescent="0.2">
      <c r="A13" s="66" t="s">
        <v>45</v>
      </c>
      <c r="B13" s="67" t="s">
        <v>46</v>
      </c>
      <c r="C13" s="63">
        <f>+C14</f>
        <v>0</v>
      </c>
      <c r="D13" s="68"/>
      <c r="E13" s="68"/>
      <c r="F13" s="63">
        <f>+F14</f>
        <v>289789.95</v>
      </c>
      <c r="G13" s="63" t="str">
        <f t="shared" si="0"/>
        <v>-</v>
      </c>
      <c r="H13" s="63"/>
      <c r="I13" s="65"/>
      <c r="J13" s="65"/>
      <c r="K13" s="65"/>
      <c r="L13" s="65"/>
      <c r="M13" s="65"/>
      <c r="N13" s="65"/>
      <c r="O13" s="65"/>
    </row>
    <row r="14" spans="1:15" ht="12.75" customHeight="1" x14ac:dyDescent="0.2">
      <c r="A14" s="69" t="s">
        <v>47</v>
      </c>
      <c r="B14" s="70" t="s">
        <v>48</v>
      </c>
      <c r="C14" s="71"/>
      <c r="D14" s="72"/>
      <c r="E14" s="72"/>
      <c r="F14" s="71">
        <v>289789.95</v>
      </c>
      <c r="G14" s="71" t="str">
        <f t="shared" si="0"/>
        <v>-</v>
      </c>
      <c r="H14" s="63"/>
      <c r="I14" s="38"/>
      <c r="J14" s="38"/>
      <c r="K14" s="38"/>
      <c r="L14" s="38"/>
      <c r="M14" s="65"/>
      <c r="N14" s="65"/>
      <c r="O14" s="65"/>
    </row>
    <row r="15" spans="1:15" ht="12.75" customHeight="1" x14ac:dyDescent="0.2">
      <c r="A15" s="66" t="s">
        <v>49</v>
      </c>
      <c r="B15" s="67" t="s">
        <v>50</v>
      </c>
      <c r="C15" s="63">
        <f>SUM(C16:C19)</f>
        <v>232597.18</v>
      </c>
      <c r="D15" s="68"/>
      <c r="E15" s="68"/>
      <c r="F15" s="63">
        <f>SUM(F16:F19)</f>
        <v>0</v>
      </c>
      <c r="G15" s="63">
        <f t="shared" si="0"/>
        <v>0</v>
      </c>
      <c r="H15" s="63"/>
      <c r="I15" s="65"/>
      <c r="J15" s="65"/>
      <c r="K15" s="65"/>
      <c r="L15" s="65"/>
      <c r="M15" s="65"/>
      <c r="N15" s="65"/>
      <c r="O15" s="65"/>
    </row>
    <row r="16" spans="1:15" ht="12.75" customHeight="1" x14ac:dyDescent="0.2">
      <c r="A16" s="69" t="s">
        <v>51</v>
      </c>
      <c r="B16" s="70" t="s">
        <v>52</v>
      </c>
      <c r="C16" s="71"/>
      <c r="D16" s="72"/>
      <c r="E16" s="72"/>
      <c r="F16" s="71"/>
      <c r="G16" s="71" t="str">
        <f t="shared" si="0"/>
        <v>-</v>
      </c>
      <c r="H16" s="63"/>
      <c r="I16" s="38"/>
      <c r="J16" s="38"/>
      <c r="K16" s="38"/>
      <c r="L16" s="38"/>
      <c r="M16" s="65"/>
      <c r="N16" s="65"/>
      <c r="O16" s="65"/>
    </row>
    <row r="17" spans="1:15" ht="12.75" customHeight="1" x14ac:dyDescent="0.2">
      <c r="A17" s="69" t="s">
        <v>53</v>
      </c>
      <c r="B17" s="70" t="s">
        <v>54</v>
      </c>
      <c r="C17" s="71">
        <v>0</v>
      </c>
      <c r="D17" s="72"/>
      <c r="E17" s="72"/>
      <c r="F17" s="73"/>
      <c r="G17" s="73" t="str">
        <f t="shared" si="0"/>
        <v>-</v>
      </c>
      <c r="H17" s="63"/>
      <c r="I17" s="38"/>
      <c r="J17" s="38"/>
      <c r="K17" s="38"/>
      <c r="L17" s="38"/>
      <c r="M17" s="65"/>
      <c r="N17" s="65"/>
      <c r="O17" s="65"/>
    </row>
    <row r="18" spans="1:15" ht="12.75" customHeight="1" x14ac:dyDescent="0.2">
      <c r="A18" s="69" t="s">
        <v>55</v>
      </c>
      <c r="B18" s="70" t="s">
        <v>56</v>
      </c>
      <c r="C18" s="71">
        <v>232597.18</v>
      </c>
      <c r="D18" s="72"/>
      <c r="E18" s="72"/>
      <c r="F18" s="71"/>
      <c r="G18" s="71">
        <f t="shared" si="0"/>
        <v>0</v>
      </c>
      <c r="H18" s="63"/>
      <c r="I18" s="38"/>
      <c r="J18" s="38"/>
      <c r="K18" s="38"/>
      <c r="L18" s="38"/>
      <c r="M18" s="65"/>
      <c r="N18" s="65"/>
      <c r="O18" s="65"/>
    </row>
    <row r="19" spans="1:15" ht="12.75" customHeight="1" x14ac:dyDescent="0.2">
      <c r="A19" s="69" t="s">
        <v>57</v>
      </c>
      <c r="B19" s="70" t="s">
        <v>58</v>
      </c>
      <c r="C19" s="71"/>
      <c r="D19" s="72"/>
      <c r="E19" s="72"/>
      <c r="F19" s="71"/>
      <c r="G19" s="71" t="str">
        <f t="shared" si="0"/>
        <v>-</v>
      </c>
      <c r="H19" s="63"/>
      <c r="I19" s="38"/>
      <c r="J19" s="38"/>
      <c r="K19" s="38"/>
      <c r="L19" s="38"/>
      <c r="M19" s="65"/>
      <c r="N19" s="65"/>
      <c r="O19" s="65"/>
    </row>
    <row r="20" spans="1:15" ht="12.75" customHeight="1" x14ac:dyDescent="0.2">
      <c r="A20" s="66" t="s">
        <v>59</v>
      </c>
      <c r="B20" s="67" t="s">
        <v>60</v>
      </c>
      <c r="C20" s="63">
        <f>+C21+C22</f>
        <v>0</v>
      </c>
      <c r="D20" s="68"/>
      <c r="E20" s="68"/>
      <c r="F20" s="63">
        <f>+F21+F22</f>
        <v>0</v>
      </c>
      <c r="G20" s="63" t="str">
        <f t="shared" si="0"/>
        <v>-</v>
      </c>
      <c r="H20" s="63"/>
      <c r="I20" s="65"/>
      <c r="J20" s="65"/>
      <c r="K20" s="65"/>
      <c r="L20" s="65"/>
      <c r="M20" s="65"/>
      <c r="N20" s="65"/>
      <c r="O20" s="65"/>
    </row>
    <row r="21" spans="1:15" ht="12.75" customHeight="1" x14ac:dyDescent="0.2">
      <c r="A21" s="69" t="s">
        <v>61</v>
      </c>
      <c r="B21" s="70" t="s">
        <v>62</v>
      </c>
      <c r="C21" s="71"/>
      <c r="D21" s="72"/>
      <c r="E21" s="72"/>
      <c r="F21" s="71"/>
      <c r="G21" s="71" t="str">
        <f t="shared" si="0"/>
        <v>-</v>
      </c>
      <c r="H21" s="63"/>
      <c r="I21" s="38"/>
      <c r="J21" s="38"/>
      <c r="K21" s="38"/>
      <c r="L21" s="38"/>
      <c r="M21" s="65"/>
      <c r="N21" s="65"/>
      <c r="O21" s="65"/>
    </row>
    <row r="22" spans="1:15" ht="12.75" customHeight="1" x14ac:dyDescent="0.2">
      <c r="A22" s="69" t="s">
        <v>63</v>
      </c>
      <c r="B22" s="70" t="s">
        <v>64</v>
      </c>
      <c r="C22" s="71"/>
      <c r="D22" s="72"/>
      <c r="E22" s="72"/>
      <c r="F22" s="73"/>
      <c r="G22" s="73" t="str">
        <f t="shared" si="0"/>
        <v>-</v>
      </c>
      <c r="H22" s="63"/>
      <c r="I22" s="38"/>
      <c r="J22" s="38"/>
      <c r="K22" s="38"/>
      <c r="L22" s="38"/>
      <c r="M22" s="65"/>
      <c r="N22" s="65"/>
      <c r="O22" s="65"/>
    </row>
    <row r="23" spans="1:15" ht="12.75" customHeight="1" x14ac:dyDescent="0.2">
      <c r="A23" s="66" t="s">
        <v>65</v>
      </c>
      <c r="B23" s="67" t="s">
        <v>66</v>
      </c>
      <c r="C23" s="63">
        <f>+C24+C25</f>
        <v>0</v>
      </c>
      <c r="D23" s="68"/>
      <c r="E23" s="68"/>
      <c r="F23" s="63">
        <f>+F24+F25</f>
        <v>0</v>
      </c>
      <c r="G23" s="63" t="str">
        <f t="shared" si="0"/>
        <v>-</v>
      </c>
      <c r="H23" s="63"/>
      <c r="I23" s="65"/>
      <c r="J23" s="65"/>
      <c r="K23" s="65"/>
      <c r="L23" s="65"/>
      <c r="M23" s="65"/>
      <c r="N23" s="65"/>
      <c r="O23" s="65"/>
    </row>
    <row r="24" spans="1:15" ht="25.5" customHeight="1" x14ac:dyDescent="0.2">
      <c r="A24" s="69" t="s">
        <v>67</v>
      </c>
      <c r="B24" s="70" t="s">
        <v>68</v>
      </c>
      <c r="C24" s="71"/>
      <c r="D24" s="72"/>
      <c r="E24" s="72"/>
      <c r="F24" s="71"/>
      <c r="G24" s="71" t="str">
        <f t="shared" si="0"/>
        <v>-</v>
      </c>
      <c r="H24" s="63"/>
      <c r="I24" s="38"/>
      <c r="J24" s="38"/>
      <c r="K24" s="38"/>
      <c r="L24" s="38"/>
      <c r="M24" s="65"/>
      <c r="N24" s="65"/>
      <c r="O24" s="65"/>
    </row>
    <row r="25" spans="1:15" ht="25.5" customHeight="1" x14ac:dyDescent="0.2">
      <c r="A25" s="69" t="s">
        <v>69</v>
      </c>
      <c r="B25" s="70" t="s">
        <v>70</v>
      </c>
      <c r="C25" s="71"/>
      <c r="D25" s="72"/>
      <c r="E25" s="72"/>
      <c r="F25" s="71"/>
      <c r="G25" s="71" t="str">
        <f t="shared" si="0"/>
        <v>-</v>
      </c>
      <c r="H25" s="63"/>
      <c r="I25" s="38"/>
      <c r="J25" s="38"/>
      <c r="K25" s="38"/>
      <c r="L25" s="38"/>
      <c r="M25" s="65"/>
      <c r="N25" s="65"/>
      <c r="O25" s="65"/>
    </row>
    <row r="26" spans="1:15" ht="12.75" customHeight="1" x14ac:dyDescent="0.2">
      <c r="A26" s="66" t="s">
        <v>71</v>
      </c>
      <c r="B26" s="67" t="s">
        <v>72</v>
      </c>
      <c r="C26" s="63">
        <f>+C27+C28</f>
        <v>0</v>
      </c>
      <c r="D26" s="68"/>
      <c r="E26" s="68"/>
      <c r="F26" s="63">
        <f>+F27+F28</f>
        <v>0</v>
      </c>
      <c r="G26" s="63" t="str">
        <f t="shared" si="0"/>
        <v>-</v>
      </c>
      <c r="H26" s="63"/>
      <c r="I26" s="65"/>
      <c r="J26" s="65"/>
      <c r="K26" s="65"/>
      <c r="L26" s="65"/>
      <c r="M26" s="65"/>
      <c r="N26" s="65"/>
      <c r="O26" s="65"/>
    </row>
    <row r="27" spans="1:15" ht="12.75" customHeight="1" x14ac:dyDescent="0.2">
      <c r="A27" s="69" t="s">
        <v>73</v>
      </c>
      <c r="B27" s="70" t="s">
        <v>74</v>
      </c>
      <c r="C27" s="71"/>
      <c r="D27" s="72"/>
      <c r="E27" s="72"/>
      <c r="F27" s="71"/>
      <c r="G27" s="71" t="str">
        <f t="shared" si="0"/>
        <v>-</v>
      </c>
      <c r="H27" s="63"/>
      <c r="I27" s="38"/>
      <c r="J27" s="38"/>
      <c r="K27" s="38"/>
      <c r="L27" s="38"/>
      <c r="M27" s="65"/>
      <c r="N27" s="65"/>
      <c r="O27" s="65"/>
    </row>
    <row r="28" spans="1:15" ht="25.5" customHeight="1" x14ac:dyDescent="0.2">
      <c r="A28" s="69" t="s">
        <v>75</v>
      </c>
      <c r="B28" s="70" t="s">
        <v>76</v>
      </c>
      <c r="C28" s="73"/>
      <c r="D28" s="72"/>
      <c r="E28" s="72"/>
      <c r="F28" s="71"/>
      <c r="G28" s="71" t="str">
        <f t="shared" si="0"/>
        <v>-</v>
      </c>
      <c r="H28" s="63"/>
      <c r="I28" s="38"/>
      <c r="J28" s="38"/>
      <c r="K28" s="38"/>
      <c r="L28" s="38"/>
      <c r="M28" s="65"/>
      <c r="N28" s="65"/>
      <c r="O28" s="65"/>
    </row>
    <row r="29" spans="1:15" ht="12.75" customHeight="1" x14ac:dyDescent="0.2">
      <c r="A29" s="66" t="s">
        <v>77</v>
      </c>
      <c r="B29" s="67" t="s">
        <v>78</v>
      </c>
      <c r="C29" s="63">
        <f>SUM(C30:C33)</f>
        <v>91688.39</v>
      </c>
      <c r="D29" s="68"/>
      <c r="E29" s="68"/>
      <c r="F29" s="63">
        <f>SUM(F30:F33)</f>
        <v>124382.39999999999</v>
      </c>
      <c r="G29" s="63">
        <f t="shared" si="0"/>
        <v>135.65774249062503</v>
      </c>
      <c r="H29" s="63"/>
      <c r="I29" s="65"/>
      <c r="J29" s="65"/>
      <c r="K29" s="65"/>
      <c r="L29" s="65"/>
      <c r="M29" s="65"/>
      <c r="N29" s="65"/>
      <c r="O29" s="65"/>
    </row>
    <row r="30" spans="1:15" ht="12.75" customHeight="1" x14ac:dyDescent="0.2">
      <c r="A30" s="69" t="s">
        <v>79</v>
      </c>
      <c r="B30" s="70" t="s">
        <v>80</v>
      </c>
      <c r="C30" s="71">
        <v>1084.3900000000001</v>
      </c>
      <c r="D30" s="68"/>
      <c r="E30" s="68"/>
      <c r="F30" s="71"/>
      <c r="G30" s="71">
        <f t="shared" si="0"/>
        <v>0</v>
      </c>
      <c r="H30" s="63"/>
      <c r="I30" s="65"/>
      <c r="J30" s="65"/>
      <c r="K30" s="65"/>
      <c r="L30" s="65"/>
      <c r="M30" s="65"/>
      <c r="N30" s="65"/>
      <c r="O30" s="65"/>
    </row>
    <row r="31" spans="1:15" ht="12.75" customHeight="1" x14ac:dyDescent="0.2">
      <c r="A31" s="69" t="s">
        <v>81</v>
      </c>
      <c r="B31" s="70" t="s">
        <v>82</v>
      </c>
      <c r="C31" s="71"/>
      <c r="D31" s="68"/>
      <c r="E31" s="68"/>
      <c r="F31" s="71"/>
      <c r="G31" s="71" t="str">
        <f t="shared" si="0"/>
        <v>-</v>
      </c>
      <c r="H31" s="63"/>
      <c r="I31" s="65"/>
      <c r="J31" s="65"/>
      <c r="K31" s="65"/>
      <c r="L31" s="65"/>
      <c r="M31" s="65"/>
      <c r="N31" s="65"/>
      <c r="O31" s="65"/>
    </row>
    <row r="32" spans="1:15" ht="25.5" customHeight="1" x14ac:dyDescent="0.2">
      <c r="A32" s="69" t="s">
        <v>83</v>
      </c>
      <c r="B32" s="70" t="s">
        <v>84</v>
      </c>
      <c r="C32" s="71">
        <v>90604</v>
      </c>
      <c r="D32" s="68"/>
      <c r="E32" s="68"/>
      <c r="F32" s="71">
        <v>124382.39999999999</v>
      </c>
      <c r="G32" s="71">
        <f t="shared" si="0"/>
        <v>137.28135623151294</v>
      </c>
      <c r="H32" s="63"/>
      <c r="I32" s="65"/>
      <c r="J32" s="65"/>
      <c r="K32" s="65"/>
      <c r="L32" s="65"/>
      <c r="M32" s="65"/>
      <c r="N32" s="65"/>
      <c r="O32" s="65"/>
    </row>
    <row r="33" spans="1:15" ht="25.5" customHeight="1" x14ac:dyDescent="0.2">
      <c r="A33" s="69" t="s">
        <v>85</v>
      </c>
      <c r="B33" s="70" t="s">
        <v>86</v>
      </c>
      <c r="C33" s="71"/>
      <c r="D33" s="68"/>
      <c r="E33" s="68"/>
      <c r="F33" s="71"/>
      <c r="G33" s="71" t="str">
        <f t="shared" si="0"/>
        <v>-</v>
      </c>
      <c r="H33" s="63"/>
      <c r="I33" s="65"/>
      <c r="J33" s="65"/>
      <c r="K33" s="65"/>
      <c r="L33" s="65"/>
      <c r="M33" s="65"/>
      <c r="N33" s="65"/>
      <c r="O33" s="65"/>
    </row>
    <row r="34" spans="1:15" ht="12.75" customHeight="1" x14ac:dyDescent="0.2">
      <c r="A34" s="61" t="s">
        <v>87</v>
      </c>
      <c r="B34" s="62" t="s">
        <v>88</v>
      </c>
      <c r="C34" s="63">
        <f>+C35+C42</f>
        <v>1.37</v>
      </c>
      <c r="D34" s="64"/>
      <c r="E34" s="64"/>
      <c r="F34" s="63">
        <f>+F35+F42</f>
        <v>1.25</v>
      </c>
      <c r="G34" s="63">
        <f t="shared" si="0"/>
        <v>91.240875912408754</v>
      </c>
      <c r="H34" s="63" t="str">
        <f>IF(E34&lt;&gt;0, F34/E34*100, "-")</f>
        <v>-</v>
      </c>
      <c r="I34" s="65"/>
      <c r="J34" s="65"/>
      <c r="K34" s="65"/>
      <c r="L34" s="65"/>
      <c r="M34" s="65"/>
      <c r="N34" s="65"/>
      <c r="O34" s="65"/>
    </row>
    <row r="35" spans="1:15" ht="12.75" customHeight="1" x14ac:dyDescent="0.2">
      <c r="A35" s="66" t="s">
        <v>89</v>
      </c>
      <c r="B35" s="67" t="s">
        <v>90</v>
      </c>
      <c r="C35" s="63">
        <f>SUM(C36:C41)</f>
        <v>1.37</v>
      </c>
      <c r="D35" s="68"/>
      <c r="E35" s="68"/>
      <c r="F35" s="63">
        <f>SUM(F36:F41)</f>
        <v>1.25</v>
      </c>
      <c r="G35" s="63">
        <f t="shared" si="0"/>
        <v>91.240875912408754</v>
      </c>
      <c r="H35" s="63"/>
      <c r="I35" s="65"/>
      <c r="J35" s="65"/>
      <c r="K35" s="65"/>
      <c r="L35" s="65"/>
      <c r="M35" s="65"/>
      <c r="N35" s="65"/>
      <c r="O35" s="65"/>
    </row>
    <row r="36" spans="1:15" ht="12.75" customHeight="1" x14ac:dyDescent="0.2">
      <c r="A36" s="69" t="s">
        <v>91</v>
      </c>
      <c r="B36" s="70" t="s">
        <v>92</v>
      </c>
      <c r="C36" s="71">
        <v>1.37</v>
      </c>
      <c r="D36" s="68"/>
      <c r="E36" s="68"/>
      <c r="F36" s="71">
        <v>1.25</v>
      </c>
      <c r="G36" s="71">
        <f t="shared" si="0"/>
        <v>91.240875912408754</v>
      </c>
      <c r="H36" s="63"/>
      <c r="I36" s="65"/>
      <c r="J36" s="65"/>
      <c r="K36" s="65"/>
      <c r="L36" s="65"/>
      <c r="M36" s="65"/>
      <c r="N36" s="65"/>
      <c r="O36" s="65"/>
    </row>
    <row r="37" spans="1:15" ht="12.75" customHeight="1" x14ac:dyDescent="0.2">
      <c r="A37" s="69" t="s">
        <v>93</v>
      </c>
      <c r="B37" s="70" t="s">
        <v>94</v>
      </c>
      <c r="C37" s="71"/>
      <c r="D37" s="68"/>
      <c r="E37" s="68"/>
      <c r="F37" s="71"/>
      <c r="G37" s="71" t="str">
        <f t="shared" si="0"/>
        <v>-</v>
      </c>
      <c r="H37" s="63"/>
      <c r="I37" s="65"/>
      <c r="J37" s="65"/>
      <c r="K37" s="65"/>
      <c r="L37" s="65"/>
      <c r="M37" s="65"/>
      <c r="N37" s="65"/>
      <c r="O37" s="65"/>
    </row>
    <row r="38" spans="1:15" ht="25.5" customHeight="1" x14ac:dyDescent="0.2">
      <c r="A38" s="69" t="s">
        <v>95</v>
      </c>
      <c r="B38" s="70" t="s">
        <v>96</v>
      </c>
      <c r="C38" s="71"/>
      <c r="D38" s="68"/>
      <c r="E38" s="68"/>
      <c r="F38" s="71"/>
      <c r="G38" s="71" t="str">
        <f t="shared" si="0"/>
        <v>-</v>
      </c>
      <c r="H38" s="63"/>
      <c r="I38" s="65"/>
      <c r="J38" s="65"/>
      <c r="K38" s="65"/>
      <c r="L38" s="65"/>
      <c r="M38" s="65"/>
      <c r="N38" s="65"/>
      <c r="O38" s="65"/>
    </row>
    <row r="39" spans="1:15" ht="12.75" customHeight="1" x14ac:dyDescent="0.2">
      <c r="A39" s="69" t="s">
        <v>97</v>
      </c>
      <c r="B39" s="70" t="s">
        <v>98</v>
      </c>
      <c r="C39" s="71"/>
      <c r="D39" s="68"/>
      <c r="E39" s="68"/>
      <c r="F39" s="71"/>
      <c r="G39" s="71" t="str">
        <f t="shared" si="0"/>
        <v>-</v>
      </c>
      <c r="H39" s="63"/>
      <c r="I39" s="65"/>
      <c r="J39" s="65"/>
      <c r="K39" s="65"/>
      <c r="L39" s="65"/>
      <c r="M39" s="65"/>
      <c r="N39" s="65"/>
      <c r="O39" s="65"/>
    </row>
    <row r="40" spans="1:15" ht="25.5" customHeight="1" x14ac:dyDescent="0.2">
      <c r="A40" s="69" t="s">
        <v>99</v>
      </c>
      <c r="B40" s="70" t="s">
        <v>100</v>
      </c>
      <c r="C40" s="71"/>
      <c r="D40" s="68"/>
      <c r="E40" s="68"/>
      <c r="F40" s="71"/>
      <c r="G40" s="71" t="str">
        <f t="shared" si="0"/>
        <v>-</v>
      </c>
      <c r="H40" s="63"/>
      <c r="I40" s="65"/>
      <c r="J40" s="65"/>
      <c r="K40" s="65"/>
      <c r="L40" s="65"/>
      <c r="M40" s="65"/>
      <c r="N40" s="65"/>
      <c r="O40" s="65"/>
    </row>
    <row r="41" spans="1:15" ht="12.75" customHeight="1" x14ac:dyDescent="0.2">
      <c r="A41" s="69" t="s">
        <v>101</v>
      </c>
      <c r="B41" s="70" t="s">
        <v>102</v>
      </c>
      <c r="C41" s="71"/>
      <c r="D41" s="68"/>
      <c r="E41" s="68"/>
      <c r="F41" s="71"/>
      <c r="G41" s="71" t="str">
        <f t="shared" si="0"/>
        <v>-</v>
      </c>
      <c r="H41" s="63"/>
      <c r="I41" s="65"/>
      <c r="J41" s="65"/>
      <c r="K41" s="65"/>
      <c r="L41" s="65"/>
      <c r="M41" s="65"/>
      <c r="N41" s="65"/>
      <c r="O41" s="65"/>
    </row>
    <row r="42" spans="1:15" ht="12.75" customHeight="1" x14ac:dyDescent="0.2">
      <c r="A42" s="66" t="s">
        <v>103</v>
      </c>
      <c r="B42" s="67" t="s">
        <v>104</v>
      </c>
      <c r="C42" s="63">
        <f>+C43+C44</f>
        <v>0</v>
      </c>
      <c r="D42" s="68"/>
      <c r="E42" s="68"/>
      <c r="F42" s="63">
        <f>+F43+F44</f>
        <v>0</v>
      </c>
      <c r="G42" s="63" t="str">
        <f t="shared" ref="G42:G73" si="1">IF(C42&lt;&gt;0, F42/C42*100, "-")</f>
        <v>-</v>
      </c>
      <c r="H42" s="63"/>
      <c r="I42" s="65"/>
      <c r="J42" s="65"/>
      <c r="K42" s="65"/>
      <c r="L42" s="65"/>
      <c r="M42" s="65"/>
      <c r="N42" s="65"/>
      <c r="O42" s="65"/>
    </row>
    <row r="43" spans="1:15" ht="12.75" customHeight="1" x14ac:dyDescent="0.2">
      <c r="A43" s="69" t="s">
        <v>105</v>
      </c>
      <c r="B43" s="70" t="s">
        <v>106</v>
      </c>
      <c r="C43" s="71"/>
      <c r="D43" s="68"/>
      <c r="E43" s="68"/>
      <c r="F43" s="71"/>
      <c r="G43" s="71" t="str">
        <f t="shared" si="1"/>
        <v>-</v>
      </c>
      <c r="H43" s="63"/>
      <c r="I43" s="65"/>
      <c r="J43" s="65"/>
      <c r="K43" s="65"/>
      <c r="L43" s="65"/>
      <c r="M43" s="65"/>
      <c r="N43" s="65"/>
      <c r="O43" s="65"/>
    </row>
    <row r="44" spans="1:15" ht="12.75" customHeight="1" x14ac:dyDescent="0.2">
      <c r="A44" s="69" t="s">
        <v>107</v>
      </c>
      <c r="B44" s="70" t="s">
        <v>108</v>
      </c>
      <c r="C44" s="71"/>
      <c r="D44" s="68"/>
      <c r="E44" s="68"/>
      <c r="F44" s="71"/>
      <c r="G44" s="71" t="str">
        <f t="shared" si="1"/>
        <v>-</v>
      </c>
      <c r="H44" s="63"/>
      <c r="I44" s="65"/>
      <c r="J44" s="65"/>
      <c r="K44" s="65"/>
      <c r="L44" s="65"/>
      <c r="M44" s="65"/>
      <c r="N44" s="65"/>
      <c r="O44" s="65"/>
    </row>
    <row r="45" spans="1:15" ht="25.5" customHeight="1" x14ac:dyDescent="0.2">
      <c r="A45" s="61" t="s">
        <v>109</v>
      </c>
      <c r="B45" s="62" t="s">
        <v>110</v>
      </c>
      <c r="C45" s="63">
        <f>+C46+C48</f>
        <v>185741.77</v>
      </c>
      <c r="D45" s="64">
        <v>432625</v>
      </c>
      <c r="E45" s="64">
        <v>432625</v>
      </c>
      <c r="F45" s="63">
        <f>+F46+F48</f>
        <v>192235.41</v>
      </c>
      <c r="G45" s="63">
        <f t="shared" si="1"/>
        <v>103.4960579949249</v>
      </c>
      <c r="H45" s="63">
        <f>IF(E45&lt;&gt;0, F45/E45*100, "-")</f>
        <v>44.434651256862182</v>
      </c>
      <c r="I45" s="65"/>
      <c r="J45" s="65"/>
      <c r="K45" s="65"/>
      <c r="L45" s="65"/>
      <c r="M45" s="65"/>
      <c r="N45" s="65"/>
      <c r="O45" s="65"/>
    </row>
    <row r="46" spans="1:15" ht="12.75" customHeight="1" x14ac:dyDescent="0.2">
      <c r="A46" s="66" t="s">
        <v>111</v>
      </c>
      <c r="B46" s="67" t="s">
        <v>112</v>
      </c>
      <c r="C46" s="63">
        <f>+C47</f>
        <v>0</v>
      </c>
      <c r="D46" s="68"/>
      <c r="E46" s="68"/>
      <c r="F46" s="63">
        <f>+F47</f>
        <v>0</v>
      </c>
      <c r="G46" s="63" t="str">
        <f t="shared" si="1"/>
        <v>-</v>
      </c>
      <c r="H46" s="63"/>
      <c r="I46" s="65"/>
      <c r="J46" s="65"/>
      <c r="K46" s="65"/>
      <c r="L46" s="65"/>
      <c r="M46" s="65"/>
      <c r="N46" s="65"/>
      <c r="O46" s="65"/>
    </row>
    <row r="47" spans="1:15" ht="12.75" customHeight="1" x14ac:dyDescent="0.2">
      <c r="A47" s="69" t="s">
        <v>113</v>
      </c>
      <c r="B47" s="70" t="s">
        <v>114</v>
      </c>
      <c r="C47" s="71"/>
      <c r="D47" s="68"/>
      <c r="E47" s="68"/>
      <c r="F47" s="71"/>
      <c r="G47" s="71" t="str">
        <f t="shared" si="1"/>
        <v>-</v>
      </c>
      <c r="H47" s="63"/>
      <c r="I47" s="65"/>
      <c r="J47" s="65"/>
      <c r="K47" s="65"/>
      <c r="L47" s="65"/>
      <c r="M47" s="65"/>
      <c r="N47" s="65"/>
      <c r="O47" s="65"/>
    </row>
    <row r="48" spans="1:15" ht="12.75" customHeight="1" x14ac:dyDescent="0.2">
      <c r="A48" s="66" t="s">
        <v>115</v>
      </c>
      <c r="B48" s="67" t="s">
        <v>116</v>
      </c>
      <c r="C48" s="63">
        <f>+C49+C50</f>
        <v>185741.77</v>
      </c>
      <c r="D48" s="68"/>
      <c r="E48" s="68"/>
      <c r="F48" s="63">
        <f>+F49+F50</f>
        <v>192235.41</v>
      </c>
      <c r="G48" s="63">
        <f t="shared" si="1"/>
        <v>103.4960579949249</v>
      </c>
      <c r="H48" s="63"/>
      <c r="I48" s="65"/>
      <c r="J48" s="65"/>
      <c r="K48" s="65"/>
      <c r="L48" s="65"/>
      <c r="M48" s="65"/>
      <c r="N48" s="65"/>
      <c r="O48" s="65"/>
    </row>
    <row r="49" spans="1:15" ht="12.75" customHeight="1" x14ac:dyDescent="0.2">
      <c r="A49" s="69" t="s">
        <v>117</v>
      </c>
      <c r="B49" s="70" t="s">
        <v>118</v>
      </c>
      <c r="C49" s="71"/>
      <c r="D49" s="68"/>
      <c r="E49" s="68"/>
      <c r="F49" s="71"/>
      <c r="G49" s="71" t="str">
        <f t="shared" si="1"/>
        <v>-</v>
      </c>
      <c r="H49" s="63"/>
      <c r="I49" s="65"/>
      <c r="J49" s="65"/>
      <c r="K49" s="65"/>
      <c r="L49" s="65"/>
      <c r="M49" s="65"/>
      <c r="N49" s="65"/>
      <c r="O49" s="65"/>
    </row>
    <row r="50" spans="1:15" ht="12.75" customHeight="1" x14ac:dyDescent="0.2">
      <c r="A50" s="69" t="s">
        <v>119</v>
      </c>
      <c r="B50" s="70" t="s">
        <v>120</v>
      </c>
      <c r="C50" s="71">
        <v>185741.77</v>
      </c>
      <c r="D50" s="68"/>
      <c r="E50" s="68"/>
      <c r="F50" s="71">
        <v>192235.41</v>
      </c>
      <c r="G50" s="71">
        <f t="shared" si="1"/>
        <v>103.4960579949249</v>
      </c>
      <c r="H50" s="63"/>
      <c r="I50" s="65"/>
      <c r="J50" s="65"/>
      <c r="K50" s="65"/>
      <c r="L50" s="65"/>
      <c r="M50" s="65"/>
      <c r="N50" s="65"/>
      <c r="O50" s="65"/>
    </row>
    <row r="51" spans="1:15" ht="25.5" customHeight="1" x14ac:dyDescent="0.2">
      <c r="A51" s="61" t="s">
        <v>121</v>
      </c>
      <c r="B51" s="62" t="s">
        <v>122</v>
      </c>
      <c r="C51" s="63">
        <f>+C52+C55</f>
        <v>65499.56</v>
      </c>
      <c r="D51" s="64">
        <v>102200</v>
      </c>
      <c r="E51" s="64">
        <v>102200</v>
      </c>
      <c r="F51" s="63">
        <f>+F52+F55</f>
        <v>127157.56</v>
      </c>
      <c r="G51" s="63">
        <f t="shared" si="1"/>
        <v>194.13498350217927</v>
      </c>
      <c r="H51" s="63">
        <f>IF(E51&lt;&gt;0, F51/E51*100, "-")</f>
        <v>124.42031311154598</v>
      </c>
      <c r="I51" s="65"/>
      <c r="J51" s="65"/>
      <c r="K51" s="65"/>
      <c r="L51" s="65"/>
      <c r="M51" s="65"/>
      <c r="N51" s="65"/>
      <c r="O51" s="65"/>
    </row>
    <row r="52" spans="1:15" ht="12.75" customHeight="1" x14ac:dyDescent="0.2">
      <c r="A52" s="66" t="s">
        <v>123</v>
      </c>
      <c r="B52" s="67" t="s">
        <v>124</v>
      </c>
      <c r="C52" s="63">
        <f>+C53+C54</f>
        <v>48107.27</v>
      </c>
      <c r="D52" s="68"/>
      <c r="E52" s="68"/>
      <c r="F52" s="63">
        <f>+F53+F54</f>
        <v>82379.009999999995</v>
      </c>
      <c r="G52" s="63">
        <f t="shared" si="1"/>
        <v>171.24025121358997</v>
      </c>
      <c r="H52" s="63"/>
      <c r="I52" s="65"/>
      <c r="J52" s="65"/>
      <c r="K52" s="65"/>
      <c r="L52" s="65"/>
      <c r="M52" s="65"/>
      <c r="N52" s="65"/>
      <c r="O52" s="65"/>
    </row>
    <row r="53" spans="1:15" ht="12.75" customHeight="1" x14ac:dyDescent="0.2">
      <c r="A53" s="69" t="s">
        <v>125</v>
      </c>
      <c r="B53" s="70" t="s">
        <v>126</v>
      </c>
      <c r="C53" s="71"/>
      <c r="D53" s="68"/>
      <c r="E53" s="68"/>
      <c r="F53" s="71"/>
      <c r="G53" s="71" t="str">
        <f t="shared" si="1"/>
        <v>-</v>
      </c>
      <c r="H53" s="63"/>
      <c r="I53" s="65"/>
      <c r="J53" s="65"/>
      <c r="K53" s="65"/>
      <c r="L53" s="65"/>
      <c r="M53" s="65"/>
      <c r="N53" s="65"/>
      <c r="O53" s="65"/>
    </row>
    <row r="54" spans="1:15" ht="12.75" customHeight="1" x14ac:dyDescent="0.2">
      <c r="A54" s="69" t="s">
        <v>127</v>
      </c>
      <c r="B54" s="70" t="s">
        <v>128</v>
      </c>
      <c r="C54" s="71">
        <v>48107.27</v>
      </c>
      <c r="D54" s="68"/>
      <c r="E54" s="68"/>
      <c r="F54" s="71">
        <v>82379.009999999995</v>
      </c>
      <c r="G54" s="71">
        <f t="shared" si="1"/>
        <v>171.24025121358997</v>
      </c>
      <c r="H54" s="63"/>
      <c r="I54" s="65"/>
      <c r="J54" s="65"/>
      <c r="K54" s="65"/>
      <c r="L54" s="65"/>
      <c r="M54" s="65"/>
      <c r="N54" s="65"/>
      <c r="O54" s="65"/>
    </row>
    <row r="55" spans="1:15" ht="12.75" customHeight="1" x14ac:dyDescent="0.2">
      <c r="A55" s="66" t="s">
        <v>129</v>
      </c>
      <c r="B55" s="67" t="s">
        <v>130</v>
      </c>
      <c r="C55" s="63">
        <f>+C56+C57</f>
        <v>17392.29</v>
      </c>
      <c r="D55" s="68"/>
      <c r="E55" s="68"/>
      <c r="F55" s="63">
        <f>+F56+F57</f>
        <v>44778.55</v>
      </c>
      <c r="G55" s="63">
        <f t="shared" si="1"/>
        <v>257.46207083713529</v>
      </c>
      <c r="H55" s="63"/>
      <c r="I55" s="65"/>
      <c r="J55" s="65"/>
      <c r="K55" s="65"/>
      <c r="L55" s="65"/>
      <c r="M55" s="65"/>
      <c r="N55" s="65"/>
      <c r="O55" s="65"/>
    </row>
    <row r="56" spans="1:15" ht="12.75" customHeight="1" x14ac:dyDescent="0.2">
      <c r="A56" s="69" t="s">
        <v>131</v>
      </c>
      <c r="B56" s="70" t="s">
        <v>132</v>
      </c>
      <c r="C56" s="71">
        <v>17392.29</v>
      </c>
      <c r="D56" s="68"/>
      <c r="E56" s="68"/>
      <c r="F56" s="71">
        <v>44778.55</v>
      </c>
      <c r="G56" s="71">
        <f t="shared" si="1"/>
        <v>257.46207083713529</v>
      </c>
      <c r="H56" s="63"/>
      <c r="I56" s="65"/>
      <c r="J56" s="65"/>
      <c r="K56" s="65"/>
      <c r="L56" s="65"/>
      <c r="M56" s="65"/>
      <c r="N56" s="65"/>
      <c r="O56" s="65"/>
    </row>
    <row r="57" spans="1:15" ht="12.75" customHeight="1" x14ac:dyDescent="0.2">
      <c r="A57" s="69" t="s">
        <v>133</v>
      </c>
      <c r="B57" s="70" t="s">
        <v>134</v>
      </c>
      <c r="C57" s="71"/>
      <c r="D57" s="68"/>
      <c r="E57" s="68"/>
      <c r="F57" s="71"/>
      <c r="G57" s="71" t="str">
        <f t="shared" si="1"/>
        <v>-</v>
      </c>
      <c r="H57" s="63"/>
      <c r="I57" s="65"/>
      <c r="J57" s="65"/>
      <c r="K57" s="65"/>
      <c r="L57" s="65"/>
      <c r="M57" s="65"/>
      <c r="N57" s="65"/>
      <c r="O57" s="65"/>
    </row>
    <row r="58" spans="1:15" ht="12.75" customHeight="1" x14ac:dyDescent="0.2">
      <c r="A58" s="61">
        <v>67</v>
      </c>
      <c r="B58" s="62" t="s">
        <v>135</v>
      </c>
      <c r="C58" s="63">
        <f>+C59+C63</f>
        <v>1026194.58</v>
      </c>
      <c r="D58" s="64">
        <v>2076670.64</v>
      </c>
      <c r="E58" s="64">
        <v>2076670.64</v>
      </c>
      <c r="F58" s="63">
        <f>+F59+F63</f>
        <v>1116418.02</v>
      </c>
      <c r="G58" s="63">
        <f t="shared" si="1"/>
        <v>108.79204019962765</v>
      </c>
      <c r="H58" s="63">
        <f>IF(E58&lt;&gt;0, F58/E58*100, "-")</f>
        <v>53.759994411054038</v>
      </c>
      <c r="I58" s="65"/>
      <c r="J58" s="65"/>
      <c r="K58" s="65"/>
      <c r="L58" s="65"/>
      <c r="M58" s="65"/>
      <c r="N58" s="65"/>
      <c r="O58" s="65"/>
    </row>
    <row r="59" spans="1:15" ht="12.75" customHeight="1" x14ac:dyDescent="0.2">
      <c r="A59" s="66">
        <v>671</v>
      </c>
      <c r="B59" s="67" t="s">
        <v>135</v>
      </c>
      <c r="C59" s="63">
        <f>+C60+C61+C62</f>
        <v>1026194.58</v>
      </c>
      <c r="D59" s="68"/>
      <c r="E59" s="68"/>
      <c r="F59" s="63">
        <f>+F60+F61+F62</f>
        <v>1116418.02</v>
      </c>
      <c r="G59" s="63">
        <f t="shared" si="1"/>
        <v>108.79204019962765</v>
      </c>
      <c r="H59" s="63"/>
      <c r="I59" s="65"/>
      <c r="J59" s="65"/>
      <c r="K59" s="65"/>
      <c r="L59" s="65"/>
      <c r="M59" s="65"/>
      <c r="N59" s="65"/>
      <c r="O59" s="65"/>
    </row>
    <row r="60" spans="1:15" s="77" customFormat="1" ht="12.75" customHeight="1" x14ac:dyDescent="0.2">
      <c r="A60" s="69">
        <v>6711</v>
      </c>
      <c r="B60" s="70" t="s">
        <v>136</v>
      </c>
      <c r="C60" s="74">
        <v>1026194.58</v>
      </c>
      <c r="D60" s="75"/>
      <c r="E60" s="75"/>
      <c r="F60" s="74">
        <v>1116418.02</v>
      </c>
      <c r="G60" s="74">
        <f t="shared" si="1"/>
        <v>108.79204019962765</v>
      </c>
      <c r="H60" s="76"/>
      <c r="I60" s="65"/>
      <c r="J60" s="65"/>
      <c r="K60" s="65"/>
      <c r="L60" s="65"/>
      <c r="M60" s="65"/>
      <c r="N60" s="65"/>
      <c r="O60" s="65"/>
    </row>
    <row r="61" spans="1:15" s="77" customFormat="1" ht="12.75" customHeight="1" x14ac:dyDescent="0.2">
      <c r="A61" s="69">
        <v>6712</v>
      </c>
      <c r="B61" s="70" t="s">
        <v>136</v>
      </c>
      <c r="C61" s="74"/>
      <c r="D61" s="75"/>
      <c r="E61" s="75"/>
      <c r="F61" s="74"/>
      <c r="G61" s="74" t="str">
        <f t="shared" si="1"/>
        <v>-</v>
      </c>
      <c r="H61" s="76"/>
      <c r="I61" s="65"/>
      <c r="J61" s="65"/>
      <c r="K61" s="65"/>
      <c r="L61" s="65"/>
      <c r="M61" s="65"/>
      <c r="N61" s="65"/>
      <c r="O61" s="65"/>
    </row>
    <row r="62" spans="1:15" s="77" customFormat="1" ht="12.75" customHeight="1" x14ac:dyDescent="0.2">
      <c r="A62" s="69">
        <v>6714</v>
      </c>
      <c r="B62" s="70" t="s">
        <v>137</v>
      </c>
      <c r="C62" s="74"/>
      <c r="D62" s="75"/>
      <c r="E62" s="75"/>
      <c r="F62" s="74"/>
      <c r="G62" s="74" t="str">
        <f t="shared" si="1"/>
        <v>-</v>
      </c>
      <c r="H62" s="76"/>
      <c r="I62" s="65"/>
      <c r="J62" s="65"/>
      <c r="K62" s="65"/>
      <c r="L62" s="65"/>
      <c r="M62" s="65"/>
      <c r="N62" s="65"/>
      <c r="O62" s="65"/>
    </row>
    <row r="63" spans="1:15" ht="12.75" customHeight="1" x14ac:dyDescent="0.2">
      <c r="A63" s="66">
        <v>673</v>
      </c>
      <c r="B63" s="67" t="s">
        <v>138</v>
      </c>
      <c r="C63" s="63">
        <f>+C64</f>
        <v>0</v>
      </c>
      <c r="D63" s="68"/>
      <c r="E63" s="68"/>
      <c r="F63" s="63">
        <f>+F64</f>
        <v>0</v>
      </c>
      <c r="G63" s="63" t="str">
        <f t="shared" si="1"/>
        <v>-</v>
      </c>
      <c r="H63" s="63"/>
      <c r="I63" s="65"/>
      <c r="J63" s="65"/>
      <c r="K63" s="65"/>
      <c r="L63" s="65"/>
      <c r="M63" s="65"/>
      <c r="N63" s="65"/>
      <c r="O63" s="65"/>
    </row>
    <row r="64" spans="1:15" ht="12.75" customHeight="1" x14ac:dyDescent="0.2">
      <c r="A64" s="69">
        <v>6731</v>
      </c>
      <c r="B64" s="70" t="s">
        <v>138</v>
      </c>
      <c r="C64" s="71"/>
      <c r="D64" s="68"/>
      <c r="E64" s="68"/>
      <c r="F64" s="71"/>
      <c r="G64" s="71" t="str">
        <f t="shared" si="1"/>
        <v>-</v>
      </c>
      <c r="H64" s="63"/>
      <c r="I64" s="65"/>
      <c r="J64" s="65"/>
      <c r="K64" s="65"/>
      <c r="L64" s="65"/>
      <c r="M64" s="65"/>
      <c r="N64" s="65"/>
      <c r="O64" s="65"/>
    </row>
    <row r="65" spans="1:15" ht="12.75" customHeight="1" x14ac:dyDescent="0.2">
      <c r="A65" s="61" t="s">
        <v>139</v>
      </c>
      <c r="B65" s="62" t="s">
        <v>140</v>
      </c>
      <c r="C65" s="63">
        <f>+C66+C68</f>
        <v>5684.98</v>
      </c>
      <c r="D65" s="64"/>
      <c r="E65" s="64"/>
      <c r="F65" s="63">
        <f>+F66+F68</f>
        <v>1904.87</v>
      </c>
      <c r="G65" s="63">
        <f t="shared" si="1"/>
        <v>33.507065987919042</v>
      </c>
      <c r="H65" s="63" t="str">
        <f>IF(E65&lt;&gt;0, F65/E65*100, "-")</f>
        <v>-</v>
      </c>
      <c r="I65" s="65"/>
      <c r="J65" s="65"/>
      <c r="K65" s="65"/>
      <c r="L65" s="65"/>
      <c r="M65" s="65"/>
      <c r="N65" s="65"/>
      <c r="O65" s="65"/>
    </row>
    <row r="66" spans="1:15" ht="12.75" customHeight="1" x14ac:dyDescent="0.2">
      <c r="A66" s="66" t="s">
        <v>141</v>
      </c>
      <c r="B66" s="67" t="s">
        <v>142</v>
      </c>
      <c r="C66" s="63">
        <f>+C67</f>
        <v>0</v>
      </c>
      <c r="D66" s="68"/>
      <c r="E66" s="68"/>
      <c r="F66" s="63">
        <f>+F67</f>
        <v>0</v>
      </c>
      <c r="G66" s="63" t="str">
        <f t="shared" si="1"/>
        <v>-</v>
      </c>
      <c r="H66" s="63"/>
      <c r="I66" s="65"/>
      <c r="J66" s="65"/>
      <c r="K66" s="65"/>
      <c r="L66" s="65"/>
      <c r="M66" s="65"/>
      <c r="N66" s="65"/>
      <c r="O66" s="65"/>
    </row>
    <row r="67" spans="1:15" ht="12.75" customHeight="1" x14ac:dyDescent="0.2">
      <c r="A67" s="69" t="s">
        <v>143</v>
      </c>
      <c r="B67" s="70" t="s">
        <v>144</v>
      </c>
      <c r="C67" s="71"/>
      <c r="D67" s="68"/>
      <c r="E67" s="68"/>
      <c r="F67" s="71"/>
      <c r="G67" s="71" t="str">
        <f t="shared" si="1"/>
        <v>-</v>
      </c>
      <c r="H67" s="63"/>
      <c r="I67" s="65"/>
      <c r="J67" s="65"/>
      <c r="K67" s="65"/>
      <c r="L67" s="65"/>
      <c r="M67" s="65"/>
      <c r="N67" s="65"/>
      <c r="O67" s="65"/>
    </row>
    <row r="68" spans="1:15" ht="12.75" customHeight="1" x14ac:dyDescent="0.2">
      <c r="A68" s="66" t="s">
        <v>145</v>
      </c>
      <c r="B68" s="67" t="s">
        <v>146</v>
      </c>
      <c r="C68" s="63">
        <f>+C69</f>
        <v>5684.98</v>
      </c>
      <c r="D68" s="68"/>
      <c r="E68" s="68"/>
      <c r="F68" s="63">
        <f>+F69</f>
        <v>1904.87</v>
      </c>
      <c r="G68" s="63">
        <f t="shared" si="1"/>
        <v>33.507065987919042</v>
      </c>
      <c r="H68" s="63"/>
      <c r="I68" s="65"/>
      <c r="J68" s="65"/>
      <c r="K68" s="65"/>
      <c r="L68" s="65"/>
      <c r="M68" s="65"/>
      <c r="N68" s="65"/>
      <c r="O68" s="65"/>
    </row>
    <row r="69" spans="1:15" ht="12.75" customHeight="1" x14ac:dyDescent="0.2">
      <c r="A69" s="69" t="s">
        <v>147</v>
      </c>
      <c r="B69" s="70" t="s">
        <v>146</v>
      </c>
      <c r="C69" s="71">
        <v>5684.98</v>
      </c>
      <c r="D69" s="68"/>
      <c r="E69" s="68"/>
      <c r="F69" s="71">
        <v>1904.87</v>
      </c>
      <c r="G69" s="71">
        <f t="shared" si="1"/>
        <v>33.507065987919042</v>
      </c>
      <c r="H69" s="63"/>
      <c r="I69" s="65"/>
      <c r="J69" s="65"/>
      <c r="K69" s="65"/>
      <c r="L69" s="65"/>
      <c r="M69" s="65"/>
      <c r="N69" s="65"/>
      <c r="O69" s="65"/>
    </row>
    <row r="70" spans="1:15" ht="12.75" customHeight="1" x14ac:dyDescent="0.2">
      <c r="A70" s="55" t="s">
        <v>148</v>
      </c>
      <c r="B70" s="56" t="s">
        <v>149</v>
      </c>
      <c r="C70" s="57">
        <f>+C71+C76</f>
        <v>0</v>
      </c>
      <c r="D70" s="58">
        <f>+D71+D76</f>
        <v>0</v>
      </c>
      <c r="E70" s="58">
        <f>+E71+E76</f>
        <v>0</v>
      </c>
      <c r="F70" s="57">
        <f>+F71+F76</f>
        <v>0</v>
      </c>
      <c r="G70" s="59" t="str">
        <f t="shared" si="1"/>
        <v>-</v>
      </c>
      <c r="H70" s="59" t="str">
        <f>IF(E70&lt;&gt;0, F70/E70*100, "-")</f>
        <v>-</v>
      </c>
      <c r="I70" s="60"/>
      <c r="J70" s="60"/>
      <c r="K70" s="60"/>
      <c r="L70" s="60"/>
      <c r="M70" s="60"/>
      <c r="N70" s="60"/>
      <c r="O70" s="60"/>
    </row>
    <row r="71" spans="1:15" ht="12.75" customHeight="1" x14ac:dyDescent="0.2">
      <c r="A71" s="61" t="s">
        <v>150</v>
      </c>
      <c r="B71" s="62" t="s">
        <v>151</v>
      </c>
      <c r="C71" s="63">
        <f>+C72+C74</f>
        <v>0</v>
      </c>
      <c r="D71" s="64"/>
      <c r="E71" s="64"/>
      <c r="F71" s="63">
        <f>+F72+F74</f>
        <v>0</v>
      </c>
      <c r="G71" s="63" t="str">
        <f t="shared" si="1"/>
        <v>-</v>
      </c>
      <c r="H71" s="63" t="str">
        <f>IF(E71&lt;&gt;0, F71/E71*100, "-")</f>
        <v>-</v>
      </c>
      <c r="I71" s="65"/>
      <c r="J71" s="65"/>
      <c r="K71" s="65"/>
      <c r="L71" s="65"/>
      <c r="M71" s="65"/>
      <c r="N71" s="65"/>
      <c r="O71" s="65"/>
    </row>
    <row r="72" spans="1:15" ht="12.75" customHeight="1" x14ac:dyDescent="0.2">
      <c r="A72" s="66" t="s">
        <v>152</v>
      </c>
      <c r="B72" s="67" t="s">
        <v>153</v>
      </c>
      <c r="C72" s="63">
        <f>+C73</f>
        <v>0</v>
      </c>
      <c r="D72" s="68"/>
      <c r="E72" s="68"/>
      <c r="F72" s="63">
        <f>+F73</f>
        <v>0</v>
      </c>
      <c r="G72" s="63" t="str">
        <f t="shared" si="1"/>
        <v>-</v>
      </c>
      <c r="H72" s="63"/>
      <c r="I72" s="65"/>
      <c r="J72" s="65"/>
      <c r="K72" s="65"/>
      <c r="L72" s="65"/>
      <c r="M72" s="65"/>
      <c r="N72" s="65"/>
      <c r="O72" s="65"/>
    </row>
    <row r="73" spans="1:15" ht="12.75" customHeight="1" x14ac:dyDescent="0.2">
      <c r="A73" s="69" t="s">
        <v>154</v>
      </c>
      <c r="B73" s="70" t="s">
        <v>155</v>
      </c>
      <c r="C73" s="71"/>
      <c r="D73" s="68"/>
      <c r="E73" s="68"/>
      <c r="F73" s="71"/>
      <c r="G73" s="71" t="str">
        <f t="shared" si="1"/>
        <v>-</v>
      </c>
      <c r="H73" s="63"/>
      <c r="I73" s="65"/>
      <c r="J73" s="65"/>
      <c r="K73" s="65"/>
      <c r="L73" s="65"/>
      <c r="M73" s="65"/>
      <c r="N73" s="65"/>
      <c r="O73" s="65"/>
    </row>
    <row r="74" spans="1:15" ht="12.75" customHeight="1" x14ac:dyDescent="0.2">
      <c r="A74" s="66" t="s">
        <v>156</v>
      </c>
      <c r="B74" s="67" t="s">
        <v>157</v>
      </c>
      <c r="C74" s="63">
        <f>+C75</f>
        <v>0</v>
      </c>
      <c r="D74" s="68"/>
      <c r="E74" s="68"/>
      <c r="F74" s="63">
        <f>+F75</f>
        <v>0</v>
      </c>
      <c r="G74" s="63" t="str">
        <f t="shared" ref="G74:G88" si="2">IF(C74&lt;&gt;0, F74/C74*100, "-")</f>
        <v>-</v>
      </c>
      <c r="H74" s="63"/>
      <c r="I74" s="65"/>
      <c r="J74" s="65"/>
      <c r="K74" s="65"/>
      <c r="L74" s="65"/>
      <c r="M74" s="65"/>
      <c r="N74" s="65"/>
      <c r="O74" s="65"/>
    </row>
    <row r="75" spans="1:15" ht="12.75" customHeight="1" x14ac:dyDescent="0.2">
      <c r="A75" s="69" t="s">
        <v>158</v>
      </c>
      <c r="B75" s="70" t="s">
        <v>159</v>
      </c>
      <c r="C75" s="71"/>
      <c r="D75" s="68"/>
      <c r="E75" s="68"/>
      <c r="F75" s="71"/>
      <c r="G75" s="71" t="str">
        <f t="shared" si="2"/>
        <v>-</v>
      </c>
      <c r="H75" s="63"/>
      <c r="I75" s="65"/>
      <c r="J75" s="65"/>
      <c r="K75" s="65"/>
      <c r="L75" s="65"/>
      <c r="M75" s="65"/>
      <c r="N75" s="65"/>
      <c r="O75" s="65"/>
    </row>
    <row r="76" spans="1:15" ht="12.75" customHeight="1" x14ac:dyDescent="0.2">
      <c r="A76" s="61" t="s">
        <v>160</v>
      </c>
      <c r="B76" s="62" t="s">
        <v>161</v>
      </c>
      <c r="C76" s="63">
        <f>+C77+C80+C84+C87</f>
        <v>0</v>
      </c>
      <c r="D76" s="64"/>
      <c r="E76" s="64"/>
      <c r="F76" s="63">
        <f>+F77+F80+F84+F87</f>
        <v>0</v>
      </c>
      <c r="G76" s="63" t="str">
        <f t="shared" si="2"/>
        <v>-</v>
      </c>
      <c r="H76" s="63" t="str">
        <f>IF(E76&lt;&gt;0, F76/E76*100, "-")</f>
        <v>-</v>
      </c>
      <c r="I76" s="65"/>
      <c r="J76" s="65"/>
      <c r="K76" s="65"/>
      <c r="L76" s="65"/>
      <c r="M76" s="65"/>
      <c r="N76" s="65"/>
      <c r="O76" s="65"/>
    </row>
    <row r="77" spans="1:15" ht="12.75" customHeight="1" x14ac:dyDescent="0.2">
      <c r="A77" s="66" t="s">
        <v>162</v>
      </c>
      <c r="B77" s="67" t="s">
        <v>163</v>
      </c>
      <c r="C77" s="63">
        <f>+C78+C79</f>
        <v>0</v>
      </c>
      <c r="D77" s="68"/>
      <c r="E77" s="68"/>
      <c r="F77" s="63">
        <f>+F78+F79</f>
        <v>0</v>
      </c>
      <c r="G77" s="63" t="str">
        <f t="shared" si="2"/>
        <v>-</v>
      </c>
      <c r="H77" s="63"/>
      <c r="I77" s="65"/>
      <c r="J77" s="65"/>
      <c r="K77" s="65"/>
      <c r="L77" s="65"/>
      <c r="M77" s="65"/>
      <c r="N77" s="65"/>
      <c r="O77" s="65"/>
    </row>
    <row r="78" spans="1:15" ht="12.75" customHeight="1" x14ac:dyDescent="0.2">
      <c r="A78" s="69" t="s">
        <v>164</v>
      </c>
      <c r="B78" s="70" t="s">
        <v>165</v>
      </c>
      <c r="C78" s="71"/>
      <c r="D78" s="68"/>
      <c r="E78" s="68"/>
      <c r="F78" s="71"/>
      <c r="G78" s="71" t="str">
        <f t="shared" si="2"/>
        <v>-</v>
      </c>
      <c r="H78" s="63"/>
      <c r="I78" s="65"/>
      <c r="J78" s="65"/>
      <c r="K78" s="65"/>
      <c r="L78" s="65"/>
      <c r="M78" s="65"/>
      <c r="N78" s="65"/>
      <c r="O78" s="65"/>
    </row>
    <row r="79" spans="1:15" ht="12.75" customHeight="1" x14ac:dyDescent="0.2">
      <c r="A79" s="69" t="s">
        <v>166</v>
      </c>
      <c r="B79" s="70" t="s">
        <v>167</v>
      </c>
      <c r="C79" s="71"/>
      <c r="D79" s="68"/>
      <c r="E79" s="68"/>
      <c r="F79" s="71"/>
      <c r="G79" s="71" t="str">
        <f t="shared" si="2"/>
        <v>-</v>
      </c>
      <c r="H79" s="63"/>
      <c r="I79" s="65"/>
      <c r="J79" s="65"/>
      <c r="K79" s="65"/>
      <c r="L79" s="65"/>
      <c r="M79" s="65"/>
      <c r="N79" s="65"/>
      <c r="O79" s="65"/>
    </row>
    <row r="80" spans="1:15" ht="12.75" customHeight="1" x14ac:dyDescent="0.2">
      <c r="A80" s="66" t="s">
        <v>168</v>
      </c>
      <c r="B80" s="67" t="s">
        <v>169</v>
      </c>
      <c r="C80" s="63">
        <f>+C81+C82+C83</f>
        <v>0</v>
      </c>
      <c r="D80" s="68"/>
      <c r="E80" s="68"/>
      <c r="F80" s="63">
        <f>+F81+F82+F83</f>
        <v>0</v>
      </c>
      <c r="G80" s="63" t="str">
        <f t="shared" si="2"/>
        <v>-</v>
      </c>
      <c r="H80" s="63"/>
      <c r="I80" s="65"/>
      <c r="J80" s="65"/>
      <c r="K80" s="65"/>
      <c r="L80" s="65"/>
      <c r="M80" s="65"/>
      <c r="N80" s="65"/>
      <c r="O80" s="65"/>
    </row>
    <row r="81" spans="1:15" ht="12.75" customHeight="1" x14ac:dyDescent="0.2">
      <c r="A81" s="69" t="s">
        <v>170</v>
      </c>
      <c r="B81" s="70" t="s">
        <v>171</v>
      </c>
      <c r="C81" s="71"/>
      <c r="D81" s="68"/>
      <c r="E81" s="68"/>
      <c r="F81" s="71"/>
      <c r="G81" s="71" t="str">
        <f t="shared" si="2"/>
        <v>-</v>
      </c>
      <c r="H81" s="63"/>
      <c r="I81" s="65"/>
      <c r="J81" s="65"/>
      <c r="K81" s="65"/>
      <c r="L81" s="65"/>
      <c r="M81" s="65"/>
      <c r="N81" s="65"/>
      <c r="O81" s="65"/>
    </row>
    <row r="82" spans="1:15" ht="12.75" customHeight="1" x14ac:dyDescent="0.2">
      <c r="A82" s="69" t="s">
        <v>172</v>
      </c>
      <c r="B82" s="70" t="s">
        <v>173</v>
      </c>
      <c r="C82" s="71"/>
      <c r="D82" s="68"/>
      <c r="E82" s="68"/>
      <c r="F82" s="71"/>
      <c r="G82" s="71" t="str">
        <f t="shared" si="2"/>
        <v>-</v>
      </c>
      <c r="H82" s="63"/>
      <c r="I82" s="65"/>
      <c r="J82" s="65"/>
      <c r="K82" s="65"/>
      <c r="L82" s="65"/>
      <c r="M82" s="65"/>
      <c r="N82" s="65"/>
      <c r="O82" s="65"/>
    </row>
    <row r="83" spans="1:15" ht="12.75" customHeight="1" x14ac:dyDescent="0.2">
      <c r="A83" s="69" t="s">
        <v>174</v>
      </c>
      <c r="B83" s="70" t="s">
        <v>175</v>
      </c>
      <c r="C83" s="71"/>
      <c r="D83" s="68"/>
      <c r="E83" s="68"/>
      <c r="F83" s="71"/>
      <c r="G83" s="71" t="str">
        <f t="shared" si="2"/>
        <v>-</v>
      </c>
      <c r="H83" s="63"/>
      <c r="I83" s="65"/>
      <c r="J83" s="65"/>
      <c r="K83" s="65"/>
      <c r="L83" s="65"/>
      <c r="M83" s="65"/>
      <c r="N83" s="65"/>
      <c r="O83" s="65"/>
    </row>
    <row r="84" spans="1:15" ht="12.75" customHeight="1" x14ac:dyDescent="0.2">
      <c r="A84" s="66" t="s">
        <v>176</v>
      </c>
      <c r="B84" s="67" t="s">
        <v>177</v>
      </c>
      <c r="C84" s="63">
        <f>+C85+C86</f>
        <v>0</v>
      </c>
      <c r="D84" s="68"/>
      <c r="E84" s="68"/>
      <c r="F84" s="63">
        <f>+F85+F86</f>
        <v>0</v>
      </c>
      <c r="G84" s="63" t="str">
        <f t="shared" si="2"/>
        <v>-</v>
      </c>
      <c r="H84" s="63"/>
      <c r="I84" s="65"/>
      <c r="J84" s="65"/>
      <c r="K84" s="65"/>
      <c r="L84" s="65"/>
      <c r="M84" s="65"/>
      <c r="N84" s="65"/>
      <c r="O84" s="65"/>
    </row>
    <row r="85" spans="1:15" ht="12.75" customHeight="1" x14ac:dyDescent="0.2">
      <c r="A85" s="69" t="s">
        <v>178</v>
      </c>
      <c r="B85" s="70" t="s">
        <v>179</v>
      </c>
      <c r="C85" s="71"/>
      <c r="D85" s="68"/>
      <c r="E85" s="68"/>
      <c r="F85" s="71"/>
      <c r="G85" s="71" t="str">
        <f t="shared" si="2"/>
        <v>-</v>
      </c>
      <c r="H85" s="63"/>
      <c r="I85" s="65"/>
      <c r="J85" s="65"/>
      <c r="K85" s="65"/>
      <c r="L85" s="65"/>
      <c r="M85" s="65"/>
      <c r="N85" s="65"/>
      <c r="O85" s="65"/>
    </row>
    <row r="86" spans="1:15" ht="12.75" customHeight="1" x14ac:dyDescent="0.2">
      <c r="A86" s="69" t="s">
        <v>180</v>
      </c>
      <c r="B86" s="70" t="s">
        <v>181</v>
      </c>
      <c r="C86" s="71"/>
      <c r="D86" s="68"/>
      <c r="E86" s="68"/>
      <c r="F86" s="71"/>
      <c r="G86" s="71" t="str">
        <f t="shared" si="2"/>
        <v>-</v>
      </c>
      <c r="H86" s="63"/>
      <c r="I86" s="65"/>
      <c r="J86" s="65"/>
      <c r="K86" s="65"/>
      <c r="L86" s="65"/>
      <c r="M86" s="65"/>
      <c r="N86" s="65"/>
      <c r="O86" s="65"/>
    </row>
    <row r="87" spans="1:15" ht="12.75" customHeight="1" x14ac:dyDescent="0.2">
      <c r="A87" s="66" t="s">
        <v>182</v>
      </c>
      <c r="B87" s="67" t="s">
        <v>183</v>
      </c>
      <c r="C87" s="63">
        <f>+C88</f>
        <v>0</v>
      </c>
      <c r="D87" s="68"/>
      <c r="E87" s="68"/>
      <c r="F87" s="63">
        <f>+F88</f>
        <v>0</v>
      </c>
      <c r="G87" s="63" t="str">
        <f t="shared" si="2"/>
        <v>-</v>
      </c>
      <c r="H87" s="63"/>
      <c r="I87" s="65"/>
      <c r="J87" s="65"/>
      <c r="K87" s="65"/>
      <c r="L87" s="65"/>
      <c r="M87" s="65"/>
      <c r="N87" s="65"/>
      <c r="O87" s="65"/>
    </row>
    <row r="88" spans="1:15" ht="12.75" customHeight="1" x14ac:dyDescent="0.2">
      <c r="A88" s="69" t="s">
        <v>184</v>
      </c>
      <c r="B88" s="70" t="s">
        <v>185</v>
      </c>
      <c r="C88" s="71"/>
      <c r="D88" s="68"/>
      <c r="E88" s="68"/>
      <c r="F88" s="71"/>
      <c r="G88" s="71" t="str">
        <f t="shared" si="2"/>
        <v>-</v>
      </c>
      <c r="H88" s="63"/>
      <c r="I88" s="65"/>
      <c r="J88" s="65"/>
      <c r="K88" s="65"/>
      <c r="L88" s="65"/>
      <c r="M88" s="65"/>
      <c r="N88" s="65"/>
      <c r="O88" s="65"/>
    </row>
  </sheetData>
  <mergeCells count="5">
    <mergeCell ref="A1:H1"/>
    <mergeCell ref="A3:H3"/>
    <mergeCell ref="A5:H5"/>
    <mergeCell ref="A7:B7"/>
    <mergeCell ref="A8:B8"/>
  </mergeCells>
  <pageMargins left="0.70833333333333304" right="0.70833333333333304" top="0.55138888888888904" bottom="0.55138888888888904" header="0.511811023622047" footer="0.511811023622047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72"/>
  <sheetViews>
    <sheetView zoomScale="145" zoomScaleNormal="145" workbookViewId="0">
      <pane xSplit="2" ySplit="8" topLeftCell="C9" activePane="bottomRight" state="frozen"/>
      <selection pane="topRight" activeCell="C1" sqref="C1"/>
      <selection pane="bottomLeft" activeCell="A38" sqref="A38"/>
      <selection pane="bottomRight" activeCell="F9" sqref="F9"/>
    </sheetView>
  </sheetViews>
  <sheetFormatPr defaultColWidth="9.140625" defaultRowHeight="12.75" x14ac:dyDescent="0.2"/>
  <cols>
    <col min="1" max="1" width="16.7109375" style="33" customWidth="1"/>
    <col min="2" max="2" width="48.140625" style="34" customWidth="1"/>
    <col min="3" max="3" width="20.140625" style="35" customWidth="1"/>
    <col min="4" max="5" width="17.5703125" style="36" customWidth="1"/>
    <col min="6" max="6" width="16.42578125" style="35" customWidth="1"/>
    <col min="7" max="7" width="15.5703125" style="35" customWidth="1"/>
    <col min="8" max="8" width="11.85546875" style="35" customWidth="1"/>
    <col min="9" max="9" width="15.42578125" style="33" customWidth="1"/>
    <col min="10" max="10" width="9.42578125" style="33" customWidth="1"/>
    <col min="11" max="11" width="15.42578125" style="33" customWidth="1"/>
    <col min="12" max="12" width="9.42578125" style="33" customWidth="1"/>
    <col min="13" max="256" width="9.140625" style="33"/>
    <col min="257" max="257" width="19" style="33" customWidth="1"/>
    <col min="258" max="258" width="57.5703125" style="33" customWidth="1"/>
    <col min="259" max="259" width="20.140625" style="33" customWidth="1"/>
    <col min="260" max="261" width="17.5703125" style="33" customWidth="1"/>
    <col min="262" max="262" width="16.42578125" style="33" customWidth="1"/>
    <col min="263" max="263" width="15.5703125" style="33" customWidth="1"/>
    <col min="264" max="264" width="11.85546875" style="33" customWidth="1"/>
    <col min="265" max="265" width="15.42578125" style="33" customWidth="1"/>
    <col min="266" max="266" width="9.42578125" style="33" customWidth="1"/>
    <col min="267" max="267" width="15.42578125" style="33" customWidth="1"/>
    <col min="268" max="268" width="9.42578125" style="33" customWidth="1"/>
    <col min="269" max="512" width="9.140625" style="33"/>
    <col min="513" max="513" width="19" style="33" customWidth="1"/>
    <col min="514" max="514" width="57.5703125" style="33" customWidth="1"/>
    <col min="515" max="515" width="20.140625" style="33" customWidth="1"/>
    <col min="516" max="517" width="17.5703125" style="33" customWidth="1"/>
    <col min="518" max="518" width="16.42578125" style="33" customWidth="1"/>
    <col min="519" max="519" width="15.5703125" style="33" customWidth="1"/>
    <col min="520" max="520" width="11.85546875" style="33" customWidth="1"/>
    <col min="521" max="521" width="15.42578125" style="33" customWidth="1"/>
    <col min="522" max="522" width="9.42578125" style="33" customWidth="1"/>
    <col min="523" max="523" width="15.42578125" style="33" customWidth="1"/>
    <col min="524" max="524" width="9.42578125" style="33" customWidth="1"/>
    <col min="525" max="768" width="9.140625" style="33"/>
    <col min="769" max="769" width="19" style="33" customWidth="1"/>
    <col min="770" max="770" width="57.5703125" style="33" customWidth="1"/>
    <col min="771" max="771" width="20.140625" style="33" customWidth="1"/>
    <col min="772" max="773" width="17.5703125" style="33" customWidth="1"/>
    <col min="774" max="774" width="16.42578125" style="33" customWidth="1"/>
    <col min="775" max="775" width="15.5703125" style="33" customWidth="1"/>
    <col min="776" max="776" width="11.85546875" style="33" customWidth="1"/>
    <col min="777" max="777" width="15.42578125" style="33" customWidth="1"/>
    <col min="778" max="778" width="9.42578125" style="33" customWidth="1"/>
    <col min="779" max="779" width="15.42578125" style="33" customWidth="1"/>
    <col min="780" max="780" width="9.42578125" style="33" customWidth="1"/>
    <col min="781" max="1024" width="9.140625" style="33"/>
    <col min="1025" max="1025" width="19" style="33" customWidth="1"/>
    <col min="1026" max="1026" width="57.5703125" style="33" customWidth="1"/>
    <col min="1027" max="1027" width="20.140625" style="33" customWidth="1"/>
    <col min="1028" max="1029" width="17.5703125" style="33" customWidth="1"/>
    <col min="1030" max="1030" width="16.42578125" style="33" customWidth="1"/>
    <col min="1031" max="1031" width="15.5703125" style="33" customWidth="1"/>
    <col min="1032" max="1032" width="11.85546875" style="33" customWidth="1"/>
    <col min="1033" max="1033" width="15.42578125" style="33" customWidth="1"/>
    <col min="1034" max="1034" width="9.42578125" style="33" customWidth="1"/>
    <col min="1035" max="1035" width="15.42578125" style="33" customWidth="1"/>
    <col min="1036" max="1036" width="9.42578125" style="33" customWidth="1"/>
    <col min="1037" max="1280" width="9.140625" style="33"/>
    <col min="1281" max="1281" width="19" style="33" customWidth="1"/>
    <col min="1282" max="1282" width="57.5703125" style="33" customWidth="1"/>
    <col min="1283" max="1283" width="20.140625" style="33" customWidth="1"/>
    <col min="1284" max="1285" width="17.5703125" style="33" customWidth="1"/>
    <col min="1286" max="1286" width="16.42578125" style="33" customWidth="1"/>
    <col min="1287" max="1287" width="15.5703125" style="33" customWidth="1"/>
    <col min="1288" max="1288" width="11.85546875" style="33" customWidth="1"/>
    <col min="1289" max="1289" width="15.42578125" style="33" customWidth="1"/>
    <col min="1290" max="1290" width="9.42578125" style="33" customWidth="1"/>
    <col min="1291" max="1291" width="15.42578125" style="33" customWidth="1"/>
    <col min="1292" max="1292" width="9.42578125" style="33" customWidth="1"/>
    <col min="1293" max="1536" width="9.140625" style="33"/>
    <col min="1537" max="1537" width="19" style="33" customWidth="1"/>
    <col min="1538" max="1538" width="57.5703125" style="33" customWidth="1"/>
    <col min="1539" max="1539" width="20.140625" style="33" customWidth="1"/>
    <col min="1540" max="1541" width="17.5703125" style="33" customWidth="1"/>
    <col min="1542" max="1542" width="16.42578125" style="33" customWidth="1"/>
    <col min="1543" max="1543" width="15.5703125" style="33" customWidth="1"/>
    <col min="1544" max="1544" width="11.85546875" style="33" customWidth="1"/>
    <col min="1545" max="1545" width="15.42578125" style="33" customWidth="1"/>
    <col min="1546" max="1546" width="9.42578125" style="33" customWidth="1"/>
    <col min="1547" max="1547" width="15.42578125" style="33" customWidth="1"/>
    <col min="1548" max="1548" width="9.42578125" style="33" customWidth="1"/>
    <col min="1549" max="1792" width="9.140625" style="33"/>
    <col min="1793" max="1793" width="19" style="33" customWidth="1"/>
    <col min="1794" max="1794" width="57.5703125" style="33" customWidth="1"/>
    <col min="1795" max="1795" width="20.140625" style="33" customWidth="1"/>
    <col min="1796" max="1797" width="17.5703125" style="33" customWidth="1"/>
    <col min="1798" max="1798" width="16.42578125" style="33" customWidth="1"/>
    <col min="1799" max="1799" width="15.5703125" style="33" customWidth="1"/>
    <col min="1800" max="1800" width="11.85546875" style="33" customWidth="1"/>
    <col min="1801" max="1801" width="15.42578125" style="33" customWidth="1"/>
    <col min="1802" max="1802" width="9.42578125" style="33" customWidth="1"/>
    <col min="1803" max="1803" width="15.42578125" style="33" customWidth="1"/>
    <col min="1804" max="1804" width="9.42578125" style="33" customWidth="1"/>
    <col min="1805" max="2048" width="9.140625" style="33"/>
    <col min="2049" max="2049" width="19" style="33" customWidth="1"/>
    <col min="2050" max="2050" width="57.5703125" style="33" customWidth="1"/>
    <col min="2051" max="2051" width="20.140625" style="33" customWidth="1"/>
    <col min="2052" max="2053" width="17.5703125" style="33" customWidth="1"/>
    <col min="2054" max="2054" width="16.42578125" style="33" customWidth="1"/>
    <col min="2055" max="2055" width="15.5703125" style="33" customWidth="1"/>
    <col min="2056" max="2056" width="11.85546875" style="33" customWidth="1"/>
    <col min="2057" max="2057" width="15.42578125" style="33" customWidth="1"/>
    <col min="2058" max="2058" width="9.42578125" style="33" customWidth="1"/>
    <col min="2059" max="2059" width="15.42578125" style="33" customWidth="1"/>
    <col min="2060" max="2060" width="9.42578125" style="33" customWidth="1"/>
    <col min="2061" max="2304" width="9.140625" style="33"/>
    <col min="2305" max="2305" width="19" style="33" customWidth="1"/>
    <col min="2306" max="2306" width="57.5703125" style="33" customWidth="1"/>
    <col min="2307" max="2307" width="20.140625" style="33" customWidth="1"/>
    <col min="2308" max="2309" width="17.5703125" style="33" customWidth="1"/>
    <col min="2310" max="2310" width="16.42578125" style="33" customWidth="1"/>
    <col min="2311" max="2311" width="15.5703125" style="33" customWidth="1"/>
    <col min="2312" max="2312" width="11.85546875" style="33" customWidth="1"/>
    <col min="2313" max="2313" width="15.42578125" style="33" customWidth="1"/>
    <col min="2314" max="2314" width="9.42578125" style="33" customWidth="1"/>
    <col min="2315" max="2315" width="15.42578125" style="33" customWidth="1"/>
    <col min="2316" max="2316" width="9.42578125" style="33" customWidth="1"/>
    <col min="2317" max="2560" width="9.140625" style="33"/>
    <col min="2561" max="2561" width="19" style="33" customWidth="1"/>
    <col min="2562" max="2562" width="57.5703125" style="33" customWidth="1"/>
    <col min="2563" max="2563" width="20.140625" style="33" customWidth="1"/>
    <col min="2564" max="2565" width="17.5703125" style="33" customWidth="1"/>
    <col min="2566" max="2566" width="16.42578125" style="33" customWidth="1"/>
    <col min="2567" max="2567" width="15.5703125" style="33" customWidth="1"/>
    <col min="2568" max="2568" width="11.85546875" style="33" customWidth="1"/>
    <col min="2569" max="2569" width="15.42578125" style="33" customWidth="1"/>
    <col min="2570" max="2570" width="9.42578125" style="33" customWidth="1"/>
    <col min="2571" max="2571" width="15.42578125" style="33" customWidth="1"/>
    <col min="2572" max="2572" width="9.42578125" style="33" customWidth="1"/>
    <col min="2573" max="2816" width="9.140625" style="33"/>
    <col min="2817" max="2817" width="19" style="33" customWidth="1"/>
    <col min="2818" max="2818" width="57.5703125" style="33" customWidth="1"/>
    <col min="2819" max="2819" width="20.140625" style="33" customWidth="1"/>
    <col min="2820" max="2821" width="17.5703125" style="33" customWidth="1"/>
    <col min="2822" max="2822" width="16.42578125" style="33" customWidth="1"/>
    <col min="2823" max="2823" width="15.5703125" style="33" customWidth="1"/>
    <col min="2824" max="2824" width="11.85546875" style="33" customWidth="1"/>
    <col min="2825" max="2825" width="15.42578125" style="33" customWidth="1"/>
    <col min="2826" max="2826" width="9.42578125" style="33" customWidth="1"/>
    <col min="2827" max="2827" width="15.42578125" style="33" customWidth="1"/>
    <col min="2828" max="2828" width="9.42578125" style="33" customWidth="1"/>
    <col min="2829" max="3072" width="9.140625" style="33"/>
    <col min="3073" max="3073" width="19" style="33" customWidth="1"/>
    <col min="3074" max="3074" width="57.5703125" style="33" customWidth="1"/>
    <col min="3075" max="3075" width="20.140625" style="33" customWidth="1"/>
    <col min="3076" max="3077" width="17.5703125" style="33" customWidth="1"/>
    <col min="3078" max="3078" width="16.42578125" style="33" customWidth="1"/>
    <col min="3079" max="3079" width="15.5703125" style="33" customWidth="1"/>
    <col min="3080" max="3080" width="11.85546875" style="33" customWidth="1"/>
    <col min="3081" max="3081" width="15.42578125" style="33" customWidth="1"/>
    <col min="3082" max="3082" width="9.42578125" style="33" customWidth="1"/>
    <col min="3083" max="3083" width="15.42578125" style="33" customWidth="1"/>
    <col min="3084" max="3084" width="9.42578125" style="33" customWidth="1"/>
    <col min="3085" max="3328" width="9.140625" style="33"/>
    <col min="3329" max="3329" width="19" style="33" customWidth="1"/>
    <col min="3330" max="3330" width="57.5703125" style="33" customWidth="1"/>
    <col min="3331" max="3331" width="20.140625" style="33" customWidth="1"/>
    <col min="3332" max="3333" width="17.5703125" style="33" customWidth="1"/>
    <col min="3334" max="3334" width="16.42578125" style="33" customWidth="1"/>
    <col min="3335" max="3335" width="15.5703125" style="33" customWidth="1"/>
    <col min="3336" max="3336" width="11.85546875" style="33" customWidth="1"/>
    <col min="3337" max="3337" width="15.42578125" style="33" customWidth="1"/>
    <col min="3338" max="3338" width="9.42578125" style="33" customWidth="1"/>
    <col min="3339" max="3339" width="15.42578125" style="33" customWidth="1"/>
    <col min="3340" max="3340" width="9.42578125" style="33" customWidth="1"/>
    <col min="3341" max="3584" width="9.140625" style="33"/>
    <col min="3585" max="3585" width="19" style="33" customWidth="1"/>
    <col min="3586" max="3586" width="57.5703125" style="33" customWidth="1"/>
    <col min="3587" max="3587" width="20.140625" style="33" customWidth="1"/>
    <col min="3588" max="3589" width="17.5703125" style="33" customWidth="1"/>
    <col min="3590" max="3590" width="16.42578125" style="33" customWidth="1"/>
    <col min="3591" max="3591" width="15.5703125" style="33" customWidth="1"/>
    <col min="3592" max="3592" width="11.85546875" style="33" customWidth="1"/>
    <col min="3593" max="3593" width="15.42578125" style="33" customWidth="1"/>
    <col min="3594" max="3594" width="9.42578125" style="33" customWidth="1"/>
    <col min="3595" max="3595" width="15.42578125" style="33" customWidth="1"/>
    <col min="3596" max="3596" width="9.42578125" style="33" customWidth="1"/>
    <col min="3597" max="3840" width="9.140625" style="33"/>
    <col min="3841" max="3841" width="19" style="33" customWidth="1"/>
    <col min="3842" max="3842" width="57.5703125" style="33" customWidth="1"/>
    <col min="3843" max="3843" width="20.140625" style="33" customWidth="1"/>
    <col min="3844" max="3845" width="17.5703125" style="33" customWidth="1"/>
    <col min="3846" max="3846" width="16.42578125" style="33" customWidth="1"/>
    <col min="3847" max="3847" width="15.5703125" style="33" customWidth="1"/>
    <col min="3848" max="3848" width="11.85546875" style="33" customWidth="1"/>
    <col min="3849" max="3849" width="15.42578125" style="33" customWidth="1"/>
    <col min="3850" max="3850" width="9.42578125" style="33" customWidth="1"/>
    <col min="3851" max="3851" width="15.42578125" style="33" customWidth="1"/>
    <col min="3852" max="3852" width="9.42578125" style="33" customWidth="1"/>
    <col min="3853" max="4096" width="9.140625" style="33"/>
    <col min="4097" max="4097" width="19" style="33" customWidth="1"/>
    <col min="4098" max="4098" width="57.5703125" style="33" customWidth="1"/>
    <col min="4099" max="4099" width="20.140625" style="33" customWidth="1"/>
    <col min="4100" max="4101" width="17.5703125" style="33" customWidth="1"/>
    <col min="4102" max="4102" width="16.42578125" style="33" customWidth="1"/>
    <col min="4103" max="4103" width="15.5703125" style="33" customWidth="1"/>
    <col min="4104" max="4104" width="11.85546875" style="33" customWidth="1"/>
    <col min="4105" max="4105" width="15.42578125" style="33" customWidth="1"/>
    <col min="4106" max="4106" width="9.42578125" style="33" customWidth="1"/>
    <col min="4107" max="4107" width="15.42578125" style="33" customWidth="1"/>
    <col min="4108" max="4108" width="9.42578125" style="33" customWidth="1"/>
    <col min="4109" max="4352" width="9.140625" style="33"/>
    <col min="4353" max="4353" width="19" style="33" customWidth="1"/>
    <col min="4354" max="4354" width="57.5703125" style="33" customWidth="1"/>
    <col min="4355" max="4355" width="20.140625" style="33" customWidth="1"/>
    <col min="4356" max="4357" width="17.5703125" style="33" customWidth="1"/>
    <col min="4358" max="4358" width="16.42578125" style="33" customWidth="1"/>
    <col min="4359" max="4359" width="15.5703125" style="33" customWidth="1"/>
    <col min="4360" max="4360" width="11.85546875" style="33" customWidth="1"/>
    <col min="4361" max="4361" width="15.42578125" style="33" customWidth="1"/>
    <col min="4362" max="4362" width="9.42578125" style="33" customWidth="1"/>
    <col min="4363" max="4363" width="15.42578125" style="33" customWidth="1"/>
    <col min="4364" max="4364" width="9.42578125" style="33" customWidth="1"/>
    <col min="4365" max="4608" width="9.140625" style="33"/>
    <col min="4609" max="4609" width="19" style="33" customWidth="1"/>
    <col min="4610" max="4610" width="57.5703125" style="33" customWidth="1"/>
    <col min="4611" max="4611" width="20.140625" style="33" customWidth="1"/>
    <col min="4612" max="4613" width="17.5703125" style="33" customWidth="1"/>
    <col min="4614" max="4614" width="16.42578125" style="33" customWidth="1"/>
    <col min="4615" max="4615" width="15.5703125" style="33" customWidth="1"/>
    <col min="4616" max="4616" width="11.85546875" style="33" customWidth="1"/>
    <col min="4617" max="4617" width="15.42578125" style="33" customWidth="1"/>
    <col min="4618" max="4618" width="9.42578125" style="33" customWidth="1"/>
    <col min="4619" max="4619" width="15.42578125" style="33" customWidth="1"/>
    <col min="4620" max="4620" width="9.42578125" style="33" customWidth="1"/>
    <col min="4621" max="4864" width="9.140625" style="33"/>
    <col min="4865" max="4865" width="19" style="33" customWidth="1"/>
    <col min="4866" max="4866" width="57.5703125" style="33" customWidth="1"/>
    <col min="4867" max="4867" width="20.140625" style="33" customWidth="1"/>
    <col min="4868" max="4869" width="17.5703125" style="33" customWidth="1"/>
    <col min="4870" max="4870" width="16.42578125" style="33" customWidth="1"/>
    <col min="4871" max="4871" width="15.5703125" style="33" customWidth="1"/>
    <col min="4872" max="4872" width="11.85546875" style="33" customWidth="1"/>
    <col min="4873" max="4873" width="15.42578125" style="33" customWidth="1"/>
    <col min="4874" max="4874" width="9.42578125" style="33" customWidth="1"/>
    <col min="4875" max="4875" width="15.42578125" style="33" customWidth="1"/>
    <col min="4876" max="4876" width="9.42578125" style="33" customWidth="1"/>
    <col min="4877" max="5120" width="9.140625" style="33"/>
    <col min="5121" max="5121" width="19" style="33" customWidth="1"/>
    <col min="5122" max="5122" width="57.5703125" style="33" customWidth="1"/>
    <col min="5123" max="5123" width="20.140625" style="33" customWidth="1"/>
    <col min="5124" max="5125" width="17.5703125" style="33" customWidth="1"/>
    <col min="5126" max="5126" width="16.42578125" style="33" customWidth="1"/>
    <col min="5127" max="5127" width="15.5703125" style="33" customWidth="1"/>
    <col min="5128" max="5128" width="11.85546875" style="33" customWidth="1"/>
    <col min="5129" max="5129" width="15.42578125" style="33" customWidth="1"/>
    <col min="5130" max="5130" width="9.42578125" style="33" customWidth="1"/>
    <col min="5131" max="5131" width="15.42578125" style="33" customWidth="1"/>
    <col min="5132" max="5132" width="9.42578125" style="33" customWidth="1"/>
    <col min="5133" max="5376" width="9.140625" style="33"/>
    <col min="5377" max="5377" width="19" style="33" customWidth="1"/>
    <col min="5378" max="5378" width="57.5703125" style="33" customWidth="1"/>
    <col min="5379" max="5379" width="20.140625" style="33" customWidth="1"/>
    <col min="5380" max="5381" width="17.5703125" style="33" customWidth="1"/>
    <col min="5382" max="5382" width="16.42578125" style="33" customWidth="1"/>
    <col min="5383" max="5383" width="15.5703125" style="33" customWidth="1"/>
    <col min="5384" max="5384" width="11.85546875" style="33" customWidth="1"/>
    <col min="5385" max="5385" width="15.42578125" style="33" customWidth="1"/>
    <col min="5386" max="5386" width="9.42578125" style="33" customWidth="1"/>
    <col min="5387" max="5387" width="15.42578125" style="33" customWidth="1"/>
    <col min="5388" max="5388" width="9.42578125" style="33" customWidth="1"/>
    <col min="5389" max="5632" width="9.140625" style="33"/>
    <col min="5633" max="5633" width="19" style="33" customWidth="1"/>
    <col min="5634" max="5634" width="57.5703125" style="33" customWidth="1"/>
    <col min="5635" max="5635" width="20.140625" style="33" customWidth="1"/>
    <col min="5636" max="5637" width="17.5703125" style="33" customWidth="1"/>
    <col min="5638" max="5638" width="16.42578125" style="33" customWidth="1"/>
    <col min="5639" max="5639" width="15.5703125" style="33" customWidth="1"/>
    <col min="5640" max="5640" width="11.85546875" style="33" customWidth="1"/>
    <col min="5641" max="5641" width="15.42578125" style="33" customWidth="1"/>
    <col min="5642" max="5642" width="9.42578125" style="33" customWidth="1"/>
    <col min="5643" max="5643" width="15.42578125" style="33" customWidth="1"/>
    <col min="5644" max="5644" width="9.42578125" style="33" customWidth="1"/>
    <col min="5645" max="5888" width="9.140625" style="33"/>
    <col min="5889" max="5889" width="19" style="33" customWidth="1"/>
    <col min="5890" max="5890" width="57.5703125" style="33" customWidth="1"/>
    <col min="5891" max="5891" width="20.140625" style="33" customWidth="1"/>
    <col min="5892" max="5893" width="17.5703125" style="33" customWidth="1"/>
    <col min="5894" max="5894" width="16.42578125" style="33" customWidth="1"/>
    <col min="5895" max="5895" width="15.5703125" style="33" customWidth="1"/>
    <col min="5896" max="5896" width="11.85546875" style="33" customWidth="1"/>
    <col min="5897" max="5897" width="15.42578125" style="33" customWidth="1"/>
    <col min="5898" max="5898" width="9.42578125" style="33" customWidth="1"/>
    <col min="5899" max="5899" width="15.42578125" style="33" customWidth="1"/>
    <col min="5900" max="5900" width="9.42578125" style="33" customWidth="1"/>
    <col min="5901" max="6144" width="9.140625" style="33"/>
    <col min="6145" max="6145" width="19" style="33" customWidth="1"/>
    <col min="6146" max="6146" width="57.5703125" style="33" customWidth="1"/>
    <col min="6147" max="6147" width="20.140625" style="33" customWidth="1"/>
    <col min="6148" max="6149" width="17.5703125" style="33" customWidth="1"/>
    <col min="6150" max="6150" width="16.42578125" style="33" customWidth="1"/>
    <col min="6151" max="6151" width="15.5703125" style="33" customWidth="1"/>
    <col min="6152" max="6152" width="11.85546875" style="33" customWidth="1"/>
    <col min="6153" max="6153" width="15.42578125" style="33" customWidth="1"/>
    <col min="6154" max="6154" width="9.42578125" style="33" customWidth="1"/>
    <col min="6155" max="6155" width="15.42578125" style="33" customWidth="1"/>
    <col min="6156" max="6156" width="9.42578125" style="33" customWidth="1"/>
    <col min="6157" max="6400" width="9.140625" style="33"/>
    <col min="6401" max="6401" width="19" style="33" customWidth="1"/>
    <col min="6402" max="6402" width="57.5703125" style="33" customWidth="1"/>
    <col min="6403" max="6403" width="20.140625" style="33" customWidth="1"/>
    <col min="6404" max="6405" width="17.5703125" style="33" customWidth="1"/>
    <col min="6406" max="6406" width="16.42578125" style="33" customWidth="1"/>
    <col min="6407" max="6407" width="15.5703125" style="33" customWidth="1"/>
    <col min="6408" max="6408" width="11.85546875" style="33" customWidth="1"/>
    <col min="6409" max="6409" width="15.42578125" style="33" customWidth="1"/>
    <col min="6410" max="6410" width="9.42578125" style="33" customWidth="1"/>
    <col min="6411" max="6411" width="15.42578125" style="33" customWidth="1"/>
    <col min="6412" max="6412" width="9.42578125" style="33" customWidth="1"/>
    <col min="6413" max="6656" width="9.140625" style="33"/>
    <col min="6657" max="6657" width="19" style="33" customWidth="1"/>
    <col min="6658" max="6658" width="57.5703125" style="33" customWidth="1"/>
    <col min="6659" max="6659" width="20.140625" style="33" customWidth="1"/>
    <col min="6660" max="6661" width="17.5703125" style="33" customWidth="1"/>
    <col min="6662" max="6662" width="16.42578125" style="33" customWidth="1"/>
    <col min="6663" max="6663" width="15.5703125" style="33" customWidth="1"/>
    <col min="6664" max="6664" width="11.85546875" style="33" customWidth="1"/>
    <col min="6665" max="6665" width="15.42578125" style="33" customWidth="1"/>
    <col min="6666" max="6666" width="9.42578125" style="33" customWidth="1"/>
    <col min="6667" max="6667" width="15.42578125" style="33" customWidth="1"/>
    <col min="6668" max="6668" width="9.42578125" style="33" customWidth="1"/>
    <col min="6669" max="6912" width="9.140625" style="33"/>
    <col min="6913" max="6913" width="19" style="33" customWidth="1"/>
    <col min="6914" max="6914" width="57.5703125" style="33" customWidth="1"/>
    <col min="6915" max="6915" width="20.140625" style="33" customWidth="1"/>
    <col min="6916" max="6917" width="17.5703125" style="33" customWidth="1"/>
    <col min="6918" max="6918" width="16.42578125" style="33" customWidth="1"/>
    <col min="6919" max="6919" width="15.5703125" style="33" customWidth="1"/>
    <col min="6920" max="6920" width="11.85546875" style="33" customWidth="1"/>
    <col min="6921" max="6921" width="15.42578125" style="33" customWidth="1"/>
    <col min="6922" max="6922" width="9.42578125" style="33" customWidth="1"/>
    <col min="6923" max="6923" width="15.42578125" style="33" customWidth="1"/>
    <col min="6924" max="6924" width="9.42578125" style="33" customWidth="1"/>
    <col min="6925" max="7168" width="9.140625" style="33"/>
    <col min="7169" max="7169" width="19" style="33" customWidth="1"/>
    <col min="7170" max="7170" width="57.5703125" style="33" customWidth="1"/>
    <col min="7171" max="7171" width="20.140625" style="33" customWidth="1"/>
    <col min="7172" max="7173" width="17.5703125" style="33" customWidth="1"/>
    <col min="7174" max="7174" width="16.42578125" style="33" customWidth="1"/>
    <col min="7175" max="7175" width="15.5703125" style="33" customWidth="1"/>
    <col min="7176" max="7176" width="11.85546875" style="33" customWidth="1"/>
    <col min="7177" max="7177" width="15.42578125" style="33" customWidth="1"/>
    <col min="7178" max="7178" width="9.42578125" style="33" customWidth="1"/>
    <col min="7179" max="7179" width="15.42578125" style="33" customWidth="1"/>
    <col min="7180" max="7180" width="9.42578125" style="33" customWidth="1"/>
    <col min="7181" max="7424" width="9.140625" style="33"/>
    <col min="7425" max="7425" width="19" style="33" customWidth="1"/>
    <col min="7426" max="7426" width="57.5703125" style="33" customWidth="1"/>
    <col min="7427" max="7427" width="20.140625" style="33" customWidth="1"/>
    <col min="7428" max="7429" width="17.5703125" style="33" customWidth="1"/>
    <col min="7430" max="7430" width="16.42578125" style="33" customWidth="1"/>
    <col min="7431" max="7431" width="15.5703125" style="33" customWidth="1"/>
    <col min="7432" max="7432" width="11.85546875" style="33" customWidth="1"/>
    <col min="7433" max="7433" width="15.42578125" style="33" customWidth="1"/>
    <col min="7434" max="7434" width="9.42578125" style="33" customWidth="1"/>
    <col min="7435" max="7435" width="15.42578125" style="33" customWidth="1"/>
    <col min="7436" max="7436" width="9.42578125" style="33" customWidth="1"/>
    <col min="7437" max="7680" width="9.140625" style="33"/>
    <col min="7681" max="7681" width="19" style="33" customWidth="1"/>
    <col min="7682" max="7682" width="57.5703125" style="33" customWidth="1"/>
    <col min="7683" max="7683" width="20.140625" style="33" customWidth="1"/>
    <col min="7684" max="7685" width="17.5703125" style="33" customWidth="1"/>
    <col min="7686" max="7686" width="16.42578125" style="33" customWidth="1"/>
    <col min="7687" max="7687" width="15.5703125" style="33" customWidth="1"/>
    <col min="7688" max="7688" width="11.85546875" style="33" customWidth="1"/>
    <col min="7689" max="7689" width="15.42578125" style="33" customWidth="1"/>
    <col min="7690" max="7690" width="9.42578125" style="33" customWidth="1"/>
    <col min="7691" max="7691" width="15.42578125" style="33" customWidth="1"/>
    <col min="7692" max="7692" width="9.42578125" style="33" customWidth="1"/>
    <col min="7693" max="7936" width="9.140625" style="33"/>
    <col min="7937" max="7937" width="19" style="33" customWidth="1"/>
    <col min="7938" max="7938" width="57.5703125" style="33" customWidth="1"/>
    <col min="7939" max="7939" width="20.140625" style="33" customWidth="1"/>
    <col min="7940" max="7941" width="17.5703125" style="33" customWidth="1"/>
    <col min="7942" max="7942" width="16.42578125" style="33" customWidth="1"/>
    <col min="7943" max="7943" width="15.5703125" style="33" customWidth="1"/>
    <col min="7944" max="7944" width="11.85546875" style="33" customWidth="1"/>
    <col min="7945" max="7945" width="15.42578125" style="33" customWidth="1"/>
    <col min="7946" max="7946" width="9.42578125" style="33" customWidth="1"/>
    <col min="7947" max="7947" width="15.42578125" style="33" customWidth="1"/>
    <col min="7948" max="7948" width="9.42578125" style="33" customWidth="1"/>
    <col min="7949" max="8192" width="9.140625" style="33"/>
    <col min="8193" max="8193" width="19" style="33" customWidth="1"/>
    <col min="8194" max="8194" width="57.5703125" style="33" customWidth="1"/>
    <col min="8195" max="8195" width="20.140625" style="33" customWidth="1"/>
    <col min="8196" max="8197" width="17.5703125" style="33" customWidth="1"/>
    <col min="8198" max="8198" width="16.42578125" style="33" customWidth="1"/>
    <col min="8199" max="8199" width="15.5703125" style="33" customWidth="1"/>
    <col min="8200" max="8200" width="11.85546875" style="33" customWidth="1"/>
    <col min="8201" max="8201" width="15.42578125" style="33" customWidth="1"/>
    <col min="8202" max="8202" width="9.42578125" style="33" customWidth="1"/>
    <col min="8203" max="8203" width="15.42578125" style="33" customWidth="1"/>
    <col min="8204" max="8204" width="9.42578125" style="33" customWidth="1"/>
    <col min="8205" max="8448" width="9.140625" style="33"/>
    <col min="8449" max="8449" width="19" style="33" customWidth="1"/>
    <col min="8450" max="8450" width="57.5703125" style="33" customWidth="1"/>
    <col min="8451" max="8451" width="20.140625" style="33" customWidth="1"/>
    <col min="8452" max="8453" width="17.5703125" style="33" customWidth="1"/>
    <col min="8454" max="8454" width="16.42578125" style="33" customWidth="1"/>
    <col min="8455" max="8455" width="15.5703125" style="33" customWidth="1"/>
    <col min="8456" max="8456" width="11.85546875" style="33" customWidth="1"/>
    <col min="8457" max="8457" width="15.42578125" style="33" customWidth="1"/>
    <col min="8458" max="8458" width="9.42578125" style="33" customWidth="1"/>
    <col min="8459" max="8459" width="15.42578125" style="33" customWidth="1"/>
    <col min="8460" max="8460" width="9.42578125" style="33" customWidth="1"/>
    <col min="8461" max="8704" width="9.140625" style="33"/>
    <col min="8705" max="8705" width="19" style="33" customWidth="1"/>
    <col min="8706" max="8706" width="57.5703125" style="33" customWidth="1"/>
    <col min="8707" max="8707" width="20.140625" style="33" customWidth="1"/>
    <col min="8708" max="8709" width="17.5703125" style="33" customWidth="1"/>
    <col min="8710" max="8710" width="16.42578125" style="33" customWidth="1"/>
    <col min="8711" max="8711" width="15.5703125" style="33" customWidth="1"/>
    <col min="8712" max="8712" width="11.85546875" style="33" customWidth="1"/>
    <col min="8713" max="8713" width="15.42578125" style="33" customWidth="1"/>
    <col min="8714" max="8714" width="9.42578125" style="33" customWidth="1"/>
    <col min="8715" max="8715" width="15.42578125" style="33" customWidth="1"/>
    <col min="8716" max="8716" width="9.42578125" style="33" customWidth="1"/>
    <col min="8717" max="8960" width="9.140625" style="33"/>
    <col min="8961" max="8961" width="19" style="33" customWidth="1"/>
    <col min="8962" max="8962" width="57.5703125" style="33" customWidth="1"/>
    <col min="8963" max="8963" width="20.140625" style="33" customWidth="1"/>
    <col min="8964" max="8965" width="17.5703125" style="33" customWidth="1"/>
    <col min="8966" max="8966" width="16.42578125" style="33" customWidth="1"/>
    <col min="8967" max="8967" width="15.5703125" style="33" customWidth="1"/>
    <col min="8968" max="8968" width="11.85546875" style="33" customWidth="1"/>
    <col min="8969" max="8969" width="15.42578125" style="33" customWidth="1"/>
    <col min="8970" max="8970" width="9.42578125" style="33" customWidth="1"/>
    <col min="8971" max="8971" width="15.42578125" style="33" customWidth="1"/>
    <col min="8972" max="8972" width="9.42578125" style="33" customWidth="1"/>
    <col min="8973" max="9216" width="9.140625" style="33"/>
    <col min="9217" max="9217" width="19" style="33" customWidth="1"/>
    <col min="9218" max="9218" width="57.5703125" style="33" customWidth="1"/>
    <col min="9219" max="9219" width="20.140625" style="33" customWidth="1"/>
    <col min="9220" max="9221" width="17.5703125" style="33" customWidth="1"/>
    <col min="9222" max="9222" width="16.42578125" style="33" customWidth="1"/>
    <col min="9223" max="9223" width="15.5703125" style="33" customWidth="1"/>
    <col min="9224" max="9224" width="11.85546875" style="33" customWidth="1"/>
    <col min="9225" max="9225" width="15.42578125" style="33" customWidth="1"/>
    <col min="9226" max="9226" width="9.42578125" style="33" customWidth="1"/>
    <col min="9227" max="9227" width="15.42578125" style="33" customWidth="1"/>
    <col min="9228" max="9228" width="9.42578125" style="33" customWidth="1"/>
    <col min="9229" max="9472" width="9.140625" style="33"/>
    <col min="9473" max="9473" width="19" style="33" customWidth="1"/>
    <col min="9474" max="9474" width="57.5703125" style="33" customWidth="1"/>
    <col min="9475" max="9475" width="20.140625" style="33" customWidth="1"/>
    <col min="9476" max="9477" width="17.5703125" style="33" customWidth="1"/>
    <col min="9478" max="9478" width="16.42578125" style="33" customWidth="1"/>
    <col min="9479" max="9479" width="15.5703125" style="33" customWidth="1"/>
    <col min="9480" max="9480" width="11.85546875" style="33" customWidth="1"/>
    <col min="9481" max="9481" width="15.42578125" style="33" customWidth="1"/>
    <col min="9482" max="9482" width="9.42578125" style="33" customWidth="1"/>
    <col min="9483" max="9483" width="15.42578125" style="33" customWidth="1"/>
    <col min="9484" max="9484" width="9.42578125" style="33" customWidth="1"/>
    <col min="9485" max="9728" width="9.140625" style="33"/>
    <col min="9729" max="9729" width="19" style="33" customWidth="1"/>
    <col min="9730" max="9730" width="57.5703125" style="33" customWidth="1"/>
    <col min="9731" max="9731" width="20.140625" style="33" customWidth="1"/>
    <col min="9732" max="9733" width="17.5703125" style="33" customWidth="1"/>
    <col min="9734" max="9734" width="16.42578125" style="33" customWidth="1"/>
    <col min="9735" max="9735" width="15.5703125" style="33" customWidth="1"/>
    <col min="9736" max="9736" width="11.85546875" style="33" customWidth="1"/>
    <col min="9737" max="9737" width="15.42578125" style="33" customWidth="1"/>
    <col min="9738" max="9738" width="9.42578125" style="33" customWidth="1"/>
    <col min="9739" max="9739" width="15.42578125" style="33" customWidth="1"/>
    <col min="9740" max="9740" width="9.42578125" style="33" customWidth="1"/>
    <col min="9741" max="9984" width="9.140625" style="33"/>
    <col min="9985" max="9985" width="19" style="33" customWidth="1"/>
    <col min="9986" max="9986" width="57.5703125" style="33" customWidth="1"/>
    <col min="9987" max="9987" width="20.140625" style="33" customWidth="1"/>
    <col min="9988" max="9989" width="17.5703125" style="33" customWidth="1"/>
    <col min="9990" max="9990" width="16.42578125" style="33" customWidth="1"/>
    <col min="9991" max="9991" width="15.5703125" style="33" customWidth="1"/>
    <col min="9992" max="9992" width="11.85546875" style="33" customWidth="1"/>
    <col min="9993" max="9993" width="15.42578125" style="33" customWidth="1"/>
    <col min="9994" max="9994" width="9.42578125" style="33" customWidth="1"/>
    <col min="9995" max="9995" width="15.42578125" style="33" customWidth="1"/>
    <col min="9996" max="9996" width="9.42578125" style="33" customWidth="1"/>
    <col min="9997" max="10240" width="9.140625" style="33"/>
    <col min="10241" max="10241" width="19" style="33" customWidth="1"/>
    <col min="10242" max="10242" width="57.5703125" style="33" customWidth="1"/>
    <col min="10243" max="10243" width="20.140625" style="33" customWidth="1"/>
    <col min="10244" max="10245" width="17.5703125" style="33" customWidth="1"/>
    <col min="10246" max="10246" width="16.42578125" style="33" customWidth="1"/>
    <col min="10247" max="10247" width="15.5703125" style="33" customWidth="1"/>
    <col min="10248" max="10248" width="11.85546875" style="33" customWidth="1"/>
    <col min="10249" max="10249" width="15.42578125" style="33" customWidth="1"/>
    <col min="10250" max="10250" width="9.42578125" style="33" customWidth="1"/>
    <col min="10251" max="10251" width="15.42578125" style="33" customWidth="1"/>
    <col min="10252" max="10252" width="9.42578125" style="33" customWidth="1"/>
    <col min="10253" max="10496" width="9.140625" style="33"/>
    <col min="10497" max="10497" width="19" style="33" customWidth="1"/>
    <col min="10498" max="10498" width="57.5703125" style="33" customWidth="1"/>
    <col min="10499" max="10499" width="20.140625" style="33" customWidth="1"/>
    <col min="10500" max="10501" width="17.5703125" style="33" customWidth="1"/>
    <col min="10502" max="10502" width="16.42578125" style="33" customWidth="1"/>
    <col min="10503" max="10503" width="15.5703125" style="33" customWidth="1"/>
    <col min="10504" max="10504" width="11.85546875" style="33" customWidth="1"/>
    <col min="10505" max="10505" width="15.42578125" style="33" customWidth="1"/>
    <col min="10506" max="10506" width="9.42578125" style="33" customWidth="1"/>
    <col min="10507" max="10507" width="15.42578125" style="33" customWidth="1"/>
    <col min="10508" max="10508" width="9.42578125" style="33" customWidth="1"/>
    <col min="10509" max="10752" width="9.140625" style="33"/>
    <col min="10753" max="10753" width="19" style="33" customWidth="1"/>
    <col min="10754" max="10754" width="57.5703125" style="33" customWidth="1"/>
    <col min="10755" max="10755" width="20.140625" style="33" customWidth="1"/>
    <col min="10756" max="10757" width="17.5703125" style="33" customWidth="1"/>
    <col min="10758" max="10758" width="16.42578125" style="33" customWidth="1"/>
    <col min="10759" max="10759" width="15.5703125" style="33" customWidth="1"/>
    <col min="10760" max="10760" width="11.85546875" style="33" customWidth="1"/>
    <col min="10761" max="10761" width="15.42578125" style="33" customWidth="1"/>
    <col min="10762" max="10762" width="9.42578125" style="33" customWidth="1"/>
    <col min="10763" max="10763" width="15.42578125" style="33" customWidth="1"/>
    <col min="10764" max="10764" width="9.42578125" style="33" customWidth="1"/>
    <col min="10765" max="11008" width="9.140625" style="33"/>
    <col min="11009" max="11009" width="19" style="33" customWidth="1"/>
    <col min="11010" max="11010" width="57.5703125" style="33" customWidth="1"/>
    <col min="11011" max="11011" width="20.140625" style="33" customWidth="1"/>
    <col min="11012" max="11013" width="17.5703125" style="33" customWidth="1"/>
    <col min="11014" max="11014" width="16.42578125" style="33" customWidth="1"/>
    <col min="11015" max="11015" width="15.5703125" style="33" customWidth="1"/>
    <col min="11016" max="11016" width="11.85546875" style="33" customWidth="1"/>
    <col min="11017" max="11017" width="15.42578125" style="33" customWidth="1"/>
    <col min="11018" max="11018" width="9.42578125" style="33" customWidth="1"/>
    <col min="11019" max="11019" width="15.42578125" style="33" customWidth="1"/>
    <col min="11020" max="11020" width="9.42578125" style="33" customWidth="1"/>
    <col min="11021" max="11264" width="9.140625" style="33"/>
    <col min="11265" max="11265" width="19" style="33" customWidth="1"/>
    <col min="11266" max="11266" width="57.5703125" style="33" customWidth="1"/>
    <col min="11267" max="11267" width="20.140625" style="33" customWidth="1"/>
    <col min="11268" max="11269" width="17.5703125" style="33" customWidth="1"/>
    <col min="11270" max="11270" width="16.42578125" style="33" customWidth="1"/>
    <col min="11271" max="11271" width="15.5703125" style="33" customWidth="1"/>
    <col min="11272" max="11272" width="11.85546875" style="33" customWidth="1"/>
    <col min="11273" max="11273" width="15.42578125" style="33" customWidth="1"/>
    <col min="11274" max="11274" width="9.42578125" style="33" customWidth="1"/>
    <col min="11275" max="11275" width="15.42578125" style="33" customWidth="1"/>
    <col min="11276" max="11276" width="9.42578125" style="33" customWidth="1"/>
    <col min="11277" max="11520" width="9.140625" style="33"/>
    <col min="11521" max="11521" width="19" style="33" customWidth="1"/>
    <col min="11522" max="11522" width="57.5703125" style="33" customWidth="1"/>
    <col min="11523" max="11523" width="20.140625" style="33" customWidth="1"/>
    <col min="11524" max="11525" width="17.5703125" style="33" customWidth="1"/>
    <col min="11526" max="11526" width="16.42578125" style="33" customWidth="1"/>
    <col min="11527" max="11527" width="15.5703125" style="33" customWidth="1"/>
    <col min="11528" max="11528" width="11.85546875" style="33" customWidth="1"/>
    <col min="11529" max="11529" width="15.42578125" style="33" customWidth="1"/>
    <col min="11530" max="11530" width="9.42578125" style="33" customWidth="1"/>
    <col min="11531" max="11531" width="15.42578125" style="33" customWidth="1"/>
    <col min="11532" max="11532" width="9.42578125" style="33" customWidth="1"/>
    <col min="11533" max="11776" width="9.140625" style="33"/>
    <col min="11777" max="11777" width="19" style="33" customWidth="1"/>
    <col min="11778" max="11778" width="57.5703125" style="33" customWidth="1"/>
    <col min="11779" max="11779" width="20.140625" style="33" customWidth="1"/>
    <col min="11780" max="11781" width="17.5703125" style="33" customWidth="1"/>
    <col min="11782" max="11782" width="16.42578125" style="33" customWidth="1"/>
    <col min="11783" max="11783" width="15.5703125" style="33" customWidth="1"/>
    <col min="11784" max="11784" width="11.85546875" style="33" customWidth="1"/>
    <col min="11785" max="11785" width="15.42578125" style="33" customWidth="1"/>
    <col min="11786" max="11786" width="9.42578125" style="33" customWidth="1"/>
    <col min="11787" max="11787" width="15.42578125" style="33" customWidth="1"/>
    <col min="11788" max="11788" width="9.42578125" style="33" customWidth="1"/>
    <col min="11789" max="12032" width="9.140625" style="33"/>
    <col min="12033" max="12033" width="19" style="33" customWidth="1"/>
    <col min="12034" max="12034" width="57.5703125" style="33" customWidth="1"/>
    <col min="12035" max="12035" width="20.140625" style="33" customWidth="1"/>
    <col min="12036" max="12037" width="17.5703125" style="33" customWidth="1"/>
    <col min="12038" max="12038" width="16.42578125" style="33" customWidth="1"/>
    <col min="12039" max="12039" width="15.5703125" style="33" customWidth="1"/>
    <col min="12040" max="12040" width="11.85546875" style="33" customWidth="1"/>
    <col min="12041" max="12041" width="15.42578125" style="33" customWidth="1"/>
    <col min="12042" max="12042" width="9.42578125" style="33" customWidth="1"/>
    <col min="12043" max="12043" width="15.42578125" style="33" customWidth="1"/>
    <col min="12044" max="12044" width="9.42578125" style="33" customWidth="1"/>
    <col min="12045" max="12288" width="9.140625" style="33"/>
    <col min="12289" max="12289" width="19" style="33" customWidth="1"/>
    <col min="12290" max="12290" width="57.5703125" style="33" customWidth="1"/>
    <col min="12291" max="12291" width="20.140625" style="33" customWidth="1"/>
    <col min="12292" max="12293" width="17.5703125" style="33" customWidth="1"/>
    <col min="12294" max="12294" width="16.42578125" style="33" customWidth="1"/>
    <col min="12295" max="12295" width="15.5703125" style="33" customWidth="1"/>
    <col min="12296" max="12296" width="11.85546875" style="33" customWidth="1"/>
    <col min="12297" max="12297" width="15.42578125" style="33" customWidth="1"/>
    <col min="12298" max="12298" width="9.42578125" style="33" customWidth="1"/>
    <col min="12299" max="12299" width="15.42578125" style="33" customWidth="1"/>
    <col min="12300" max="12300" width="9.42578125" style="33" customWidth="1"/>
    <col min="12301" max="12544" width="9.140625" style="33"/>
    <col min="12545" max="12545" width="19" style="33" customWidth="1"/>
    <col min="12546" max="12546" width="57.5703125" style="33" customWidth="1"/>
    <col min="12547" max="12547" width="20.140625" style="33" customWidth="1"/>
    <col min="12548" max="12549" width="17.5703125" style="33" customWidth="1"/>
    <col min="12550" max="12550" width="16.42578125" style="33" customWidth="1"/>
    <col min="12551" max="12551" width="15.5703125" style="33" customWidth="1"/>
    <col min="12552" max="12552" width="11.85546875" style="33" customWidth="1"/>
    <col min="12553" max="12553" width="15.42578125" style="33" customWidth="1"/>
    <col min="12554" max="12554" width="9.42578125" style="33" customWidth="1"/>
    <col min="12555" max="12555" width="15.42578125" style="33" customWidth="1"/>
    <col min="12556" max="12556" width="9.42578125" style="33" customWidth="1"/>
    <col min="12557" max="12800" width="9.140625" style="33"/>
    <col min="12801" max="12801" width="19" style="33" customWidth="1"/>
    <col min="12802" max="12802" width="57.5703125" style="33" customWidth="1"/>
    <col min="12803" max="12803" width="20.140625" style="33" customWidth="1"/>
    <col min="12804" max="12805" width="17.5703125" style="33" customWidth="1"/>
    <col min="12806" max="12806" width="16.42578125" style="33" customWidth="1"/>
    <col min="12807" max="12807" width="15.5703125" style="33" customWidth="1"/>
    <col min="12808" max="12808" width="11.85546875" style="33" customWidth="1"/>
    <col min="12809" max="12809" width="15.42578125" style="33" customWidth="1"/>
    <col min="12810" max="12810" width="9.42578125" style="33" customWidth="1"/>
    <col min="12811" max="12811" width="15.42578125" style="33" customWidth="1"/>
    <col min="12812" max="12812" width="9.42578125" style="33" customWidth="1"/>
    <col min="12813" max="13056" width="9.140625" style="33"/>
    <col min="13057" max="13057" width="19" style="33" customWidth="1"/>
    <col min="13058" max="13058" width="57.5703125" style="33" customWidth="1"/>
    <col min="13059" max="13059" width="20.140625" style="33" customWidth="1"/>
    <col min="13060" max="13061" width="17.5703125" style="33" customWidth="1"/>
    <col min="13062" max="13062" width="16.42578125" style="33" customWidth="1"/>
    <col min="13063" max="13063" width="15.5703125" style="33" customWidth="1"/>
    <col min="13064" max="13064" width="11.85546875" style="33" customWidth="1"/>
    <col min="13065" max="13065" width="15.42578125" style="33" customWidth="1"/>
    <col min="13066" max="13066" width="9.42578125" style="33" customWidth="1"/>
    <col min="13067" max="13067" width="15.42578125" style="33" customWidth="1"/>
    <col min="13068" max="13068" width="9.42578125" style="33" customWidth="1"/>
    <col min="13069" max="13312" width="9.140625" style="33"/>
    <col min="13313" max="13313" width="19" style="33" customWidth="1"/>
    <col min="13314" max="13314" width="57.5703125" style="33" customWidth="1"/>
    <col min="13315" max="13315" width="20.140625" style="33" customWidth="1"/>
    <col min="13316" max="13317" width="17.5703125" style="33" customWidth="1"/>
    <col min="13318" max="13318" width="16.42578125" style="33" customWidth="1"/>
    <col min="13319" max="13319" width="15.5703125" style="33" customWidth="1"/>
    <col min="13320" max="13320" width="11.85546875" style="33" customWidth="1"/>
    <col min="13321" max="13321" width="15.42578125" style="33" customWidth="1"/>
    <col min="13322" max="13322" width="9.42578125" style="33" customWidth="1"/>
    <col min="13323" max="13323" width="15.42578125" style="33" customWidth="1"/>
    <col min="13324" max="13324" width="9.42578125" style="33" customWidth="1"/>
    <col min="13325" max="13568" width="9.140625" style="33"/>
    <col min="13569" max="13569" width="19" style="33" customWidth="1"/>
    <col min="13570" max="13570" width="57.5703125" style="33" customWidth="1"/>
    <col min="13571" max="13571" width="20.140625" style="33" customWidth="1"/>
    <col min="13572" max="13573" width="17.5703125" style="33" customWidth="1"/>
    <col min="13574" max="13574" width="16.42578125" style="33" customWidth="1"/>
    <col min="13575" max="13575" width="15.5703125" style="33" customWidth="1"/>
    <col min="13576" max="13576" width="11.85546875" style="33" customWidth="1"/>
    <col min="13577" max="13577" width="15.42578125" style="33" customWidth="1"/>
    <col min="13578" max="13578" width="9.42578125" style="33" customWidth="1"/>
    <col min="13579" max="13579" width="15.42578125" style="33" customWidth="1"/>
    <col min="13580" max="13580" width="9.42578125" style="33" customWidth="1"/>
    <col min="13581" max="13824" width="9.140625" style="33"/>
    <col min="13825" max="13825" width="19" style="33" customWidth="1"/>
    <col min="13826" max="13826" width="57.5703125" style="33" customWidth="1"/>
    <col min="13827" max="13827" width="20.140625" style="33" customWidth="1"/>
    <col min="13828" max="13829" width="17.5703125" style="33" customWidth="1"/>
    <col min="13830" max="13830" width="16.42578125" style="33" customWidth="1"/>
    <col min="13831" max="13831" width="15.5703125" style="33" customWidth="1"/>
    <col min="13832" max="13832" width="11.85546875" style="33" customWidth="1"/>
    <col min="13833" max="13833" width="15.42578125" style="33" customWidth="1"/>
    <col min="13834" max="13834" width="9.42578125" style="33" customWidth="1"/>
    <col min="13835" max="13835" width="15.42578125" style="33" customWidth="1"/>
    <col min="13836" max="13836" width="9.42578125" style="33" customWidth="1"/>
    <col min="13837" max="14080" width="9.140625" style="33"/>
    <col min="14081" max="14081" width="19" style="33" customWidth="1"/>
    <col min="14082" max="14082" width="57.5703125" style="33" customWidth="1"/>
    <col min="14083" max="14083" width="20.140625" style="33" customWidth="1"/>
    <col min="14084" max="14085" width="17.5703125" style="33" customWidth="1"/>
    <col min="14086" max="14086" width="16.42578125" style="33" customWidth="1"/>
    <col min="14087" max="14087" width="15.5703125" style="33" customWidth="1"/>
    <col min="14088" max="14088" width="11.85546875" style="33" customWidth="1"/>
    <col min="14089" max="14089" width="15.42578125" style="33" customWidth="1"/>
    <col min="14090" max="14090" width="9.42578125" style="33" customWidth="1"/>
    <col min="14091" max="14091" width="15.42578125" style="33" customWidth="1"/>
    <col min="14092" max="14092" width="9.42578125" style="33" customWidth="1"/>
    <col min="14093" max="14336" width="9.140625" style="33"/>
    <col min="14337" max="14337" width="19" style="33" customWidth="1"/>
    <col min="14338" max="14338" width="57.5703125" style="33" customWidth="1"/>
    <col min="14339" max="14339" width="20.140625" style="33" customWidth="1"/>
    <col min="14340" max="14341" width="17.5703125" style="33" customWidth="1"/>
    <col min="14342" max="14342" width="16.42578125" style="33" customWidth="1"/>
    <col min="14343" max="14343" width="15.5703125" style="33" customWidth="1"/>
    <col min="14344" max="14344" width="11.85546875" style="33" customWidth="1"/>
    <col min="14345" max="14345" width="15.42578125" style="33" customWidth="1"/>
    <col min="14346" max="14346" width="9.42578125" style="33" customWidth="1"/>
    <col min="14347" max="14347" width="15.42578125" style="33" customWidth="1"/>
    <col min="14348" max="14348" width="9.42578125" style="33" customWidth="1"/>
    <col min="14349" max="14592" width="9.140625" style="33"/>
    <col min="14593" max="14593" width="19" style="33" customWidth="1"/>
    <col min="14594" max="14594" width="57.5703125" style="33" customWidth="1"/>
    <col min="14595" max="14595" width="20.140625" style="33" customWidth="1"/>
    <col min="14596" max="14597" width="17.5703125" style="33" customWidth="1"/>
    <col min="14598" max="14598" width="16.42578125" style="33" customWidth="1"/>
    <col min="14599" max="14599" width="15.5703125" style="33" customWidth="1"/>
    <col min="14600" max="14600" width="11.85546875" style="33" customWidth="1"/>
    <col min="14601" max="14601" width="15.42578125" style="33" customWidth="1"/>
    <col min="14602" max="14602" width="9.42578125" style="33" customWidth="1"/>
    <col min="14603" max="14603" width="15.42578125" style="33" customWidth="1"/>
    <col min="14604" max="14604" width="9.42578125" style="33" customWidth="1"/>
    <col min="14605" max="14848" width="9.140625" style="33"/>
    <col min="14849" max="14849" width="19" style="33" customWidth="1"/>
    <col min="14850" max="14850" width="57.5703125" style="33" customWidth="1"/>
    <col min="14851" max="14851" width="20.140625" style="33" customWidth="1"/>
    <col min="14852" max="14853" width="17.5703125" style="33" customWidth="1"/>
    <col min="14854" max="14854" width="16.42578125" style="33" customWidth="1"/>
    <col min="14855" max="14855" width="15.5703125" style="33" customWidth="1"/>
    <col min="14856" max="14856" width="11.85546875" style="33" customWidth="1"/>
    <col min="14857" max="14857" width="15.42578125" style="33" customWidth="1"/>
    <col min="14858" max="14858" width="9.42578125" style="33" customWidth="1"/>
    <col min="14859" max="14859" width="15.42578125" style="33" customWidth="1"/>
    <col min="14860" max="14860" width="9.42578125" style="33" customWidth="1"/>
    <col min="14861" max="15104" width="9.140625" style="33"/>
    <col min="15105" max="15105" width="19" style="33" customWidth="1"/>
    <col min="15106" max="15106" width="57.5703125" style="33" customWidth="1"/>
    <col min="15107" max="15107" width="20.140625" style="33" customWidth="1"/>
    <col min="15108" max="15109" width="17.5703125" style="33" customWidth="1"/>
    <col min="15110" max="15110" width="16.42578125" style="33" customWidth="1"/>
    <col min="15111" max="15111" width="15.5703125" style="33" customWidth="1"/>
    <col min="15112" max="15112" width="11.85546875" style="33" customWidth="1"/>
    <col min="15113" max="15113" width="15.42578125" style="33" customWidth="1"/>
    <col min="15114" max="15114" width="9.42578125" style="33" customWidth="1"/>
    <col min="15115" max="15115" width="15.42578125" style="33" customWidth="1"/>
    <col min="15116" max="15116" width="9.42578125" style="33" customWidth="1"/>
    <col min="15117" max="15360" width="9.140625" style="33"/>
    <col min="15361" max="15361" width="19" style="33" customWidth="1"/>
    <col min="15362" max="15362" width="57.5703125" style="33" customWidth="1"/>
    <col min="15363" max="15363" width="20.140625" style="33" customWidth="1"/>
    <col min="15364" max="15365" width="17.5703125" style="33" customWidth="1"/>
    <col min="15366" max="15366" width="16.42578125" style="33" customWidth="1"/>
    <col min="15367" max="15367" width="15.5703125" style="33" customWidth="1"/>
    <col min="15368" max="15368" width="11.85546875" style="33" customWidth="1"/>
    <col min="15369" max="15369" width="15.42578125" style="33" customWidth="1"/>
    <col min="15370" max="15370" width="9.42578125" style="33" customWidth="1"/>
    <col min="15371" max="15371" width="15.42578125" style="33" customWidth="1"/>
    <col min="15372" max="15372" width="9.42578125" style="33" customWidth="1"/>
    <col min="15373" max="15616" width="9.140625" style="33"/>
    <col min="15617" max="15617" width="19" style="33" customWidth="1"/>
    <col min="15618" max="15618" width="57.5703125" style="33" customWidth="1"/>
    <col min="15619" max="15619" width="20.140625" style="33" customWidth="1"/>
    <col min="15620" max="15621" width="17.5703125" style="33" customWidth="1"/>
    <col min="15622" max="15622" width="16.42578125" style="33" customWidth="1"/>
    <col min="15623" max="15623" width="15.5703125" style="33" customWidth="1"/>
    <col min="15624" max="15624" width="11.85546875" style="33" customWidth="1"/>
    <col min="15625" max="15625" width="15.42578125" style="33" customWidth="1"/>
    <col min="15626" max="15626" width="9.42578125" style="33" customWidth="1"/>
    <col min="15627" max="15627" width="15.42578125" style="33" customWidth="1"/>
    <col min="15628" max="15628" width="9.42578125" style="33" customWidth="1"/>
    <col min="15629" max="15872" width="9.140625" style="33"/>
    <col min="15873" max="15873" width="19" style="33" customWidth="1"/>
    <col min="15874" max="15874" width="57.5703125" style="33" customWidth="1"/>
    <col min="15875" max="15875" width="20.140625" style="33" customWidth="1"/>
    <col min="15876" max="15877" width="17.5703125" style="33" customWidth="1"/>
    <col min="15878" max="15878" width="16.42578125" style="33" customWidth="1"/>
    <col min="15879" max="15879" width="15.5703125" style="33" customWidth="1"/>
    <col min="15880" max="15880" width="11.85546875" style="33" customWidth="1"/>
    <col min="15881" max="15881" width="15.42578125" style="33" customWidth="1"/>
    <col min="15882" max="15882" width="9.42578125" style="33" customWidth="1"/>
    <col min="15883" max="15883" width="15.42578125" style="33" customWidth="1"/>
    <col min="15884" max="15884" width="9.42578125" style="33" customWidth="1"/>
    <col min="15885" max="16128" width="9.140625" style="33"/>
    <col min="16129" max="16129" width="19" style="33" customWidth="1"/>
    <col min="16130" max="16130" width="57.5703125" style="33" customWidth="1"/>
    <col min="16131" max="16131" width="20.140625" style="33" customWidth="1"/>
    <col min="16132" max="16133" width="17.5703125" style="33" customWidth="1"/>
    <col min="16134" max="16134" width="16.42578125" style="33" customWidth="1"/>
    <col min="16135" max="16135" width="15.5703125" style="33" customWidth="1"/>
    <col min="16136" max="16136" width="11.85546875" style="33" customWidth="1"/>
    <col min="16137" max="16137" width="15.42578125" style="33" customWidth="1"/>
    <col min="16138" max="16138" width="9.42578125" style="33" customWidth="1"/>
    <col min="16139" max="16139" width="15.42578125" style="33" customWidth="1"/>
    <col min="16140" max="16140" width="9.42578125" style="33" customWidth="1"/>
    <col min="16141" max="16384" width="9.140625" style="33"/>
  </cols>
  <sheetData>
    <row r="1" spans="1:15" ht="15.75" hidden="1" customHeight="1" x14ac:dyDescent="0.2">
      <c r="A1" s="174" t="s">
        <v>0</v>
      </c>
      <c r="B1" s="174"/>
      <c r="C1" s="174"/>
      <c r="D1" s="174"/>
      <c r="E1" s="174"/>
      <c r="F1" s="174"/>
      <c r="G1" s="174"/>
      <c r="H1" s="174"/>
      <c r="I1" s="37"/>
      <c r="J1" s="37"/>
      <c r="K1" s="37"/>
      <c r="L1" s="38"/>
      <c r="M1" s="38"/>
      <c r="N1" s="38"/>
      <c r="O1" s="38"/>
    </row>
    <row r="2" spans="1:15" ht="18" hidden="1" customHeight="1" x14ac:dyDescent="0.2">
      <c r="A2" s="39"/>
      <c r="B2" s="39"/>
      <c r="C2" s="39"/>
      <c r="D2" s="39"/>
      <c r="E2" s="39"/>
      <c r="F2" s="39"/>
      <c r="G2" s="39"/>
      <c r="H2" s="40"/>
      <c r="I2" s="41"/>
      <c r="J2" s="41"/>
      <c r="K2" s="41"/>
      <c r="L2" s="38"/>
      <c r="M2" s="38"/>
      <c r="N2" s="38"/>
      <c r="O2" s="38"/>
    </row>
    <row r="3" spans="1:15" ht="15.75" hidden="1" customHeight="1" x14ac:dyDescent="0.2">
      <c r="A3" s="174" t="s">
        <v>30</v>
      </c>
      <c r="B3" s="174"/>
      <c r="C3" s="174"/>
      <c r="D3" s="174"/>
      <c r="E3" s="174"/>
      <c r="F3" s="174"/>
      <c r="G3" s="174"/>
      <c r="H3" s="174"/>
      <c r="I3" s="37"/>
      <c r="J3" s="37"/>
      <c r="K3" s="37"/>
      <c r="L3" s="38"/>
      <c r="M3" s="38"/>
      <c r="N3" s="38"/>
      <c r="O3" s="38"/>
    </row>
    <row r="4" spans="1:15" ht="18" hidden="1" customHeight="1" x14ac:dyDescent="0.2">
      <c r="A4" s="39"/>
      <c r="B4" s="39"/>
      <c r="C4" s="39"/>
      <c r="D4" s="39"/>
      <c r="E4" s="39"/>
      <c r="F4" s="39"/>
      <c r="G4" s="39"/>
      <c r="H4" s="40"/>
      <c r="I4" s="41"/>
      <c r="J4" s="41"/>
      <c r="K4" s="41"/>
      <c r="L4" s="38"/>
      <c r="M4" s="38"/>
      <c r="N4" s="38"/>
      <c r="O4" s="38"/>
    </row>
    <row r="5" spans="1:15" ht="15.75" hidden="1" customHeight="1" x14ac:dyDescent="0.2">
      <c r="A5" s="174" t="s">
        <v>31</v>
      </c>
      <c r="B5" s="174"/>
      <c r="C5" s="174"/>
      <c r="D5" s="174"/>
      <c r="E5" s="174"/>
      <c r="F5" s="174"/>
      <c r="G5" s="174"/>
      <c r="H5" s="174"/>
      <c r="I5" s="37"/>
      <c r="J5" s="37"/>
      <c r="K5" s="37"/>
      <c r="L5" s="38"/>
      <c r="M5" s="38"/>
      <c r="N5" s="38"/>
      <c r="O5" s="38"/>
    </row>
    <row r="6" spans="1:15" ht="18" hidden="1" customHeight="1" x14ac:dyDescent="0.2">
      <c r="A6" s="39"/>
      <c r="B6" s="39"/>
      <c r="C6" s="39"/>
      <c r="D6" s="39"/>
      <c r="E6" s="39"/>
      <c r="F6" s="39"/>
      <c r="G6" s="39"/>
      <c r="H6" s="40"/>
      <c r="I6" s="41"/>
      <c r="J6" s="41"/>
      <c r="K6" s="41"/>
      <c r="L6" s="38"/>
      <c r="M6" s="38"/>
      <c r="N6" s="38"/>
      <c r="O6" s="38"/>
    </row>
    <row r="7" spans="1:15" s="44" customFormat="1" ht="60" customHeight="1" x14ac:dyDescent="0.25">
      <c r="A7" s="175" t="s">
        <v>3</v>
      </c>
      <c r="B7" s="175"/>
      <c r="C7" s="42" t="s">
        <v>32</v>
      </c>
      <c r="D7" s="42" t="s">
        <v>33</v>
      </c>
      <c r="E7" s="42" t="s">
        <v>34</v>
      </c>
      <c r="F7" s="42" t="s">
        <v>35</v>
      </c>
      <c r="G7" s="42" t="s">
        <v>36</v>
      </c>
      <c r="H7" s="42" t="s">
        <v>37</v>
      </c>
      <c r="I7" s="43"/>
      <c r="J7" s="43"/>
      <c r="K7" s="43"/>
      <c r="L7" s="43"/>
      <c r="M7" s="43"/>
      <c r="N7" s="43"/>
      <c r="O7" s="43"/>
    </row>
    <row r="8" spans="1:15" s="47" customFormat="1" ht="12.75" customHeight="1" x14ac:dyDescent="0.2">
      <c r="A8" s="176">
        <v>1</v>
      </c>
      <c r="B8" s="176"/>
      <c r="C8" s="45">
        <v>2</v>
      </c>
      <c r="D8" s="45">
        <v>3</v>
      </c>
      <c r="E8" s="45">
        <v>4.3333333333333304</v>
      </c>
      <c r="F8" s="45">
        <v>5.0833333333333304</v>
      </c>
      <c r="G8" s="45">
        <v>6</v>
      </c>
      <c r="H8" s="45">
        <v>7</v>
      </c>
      <c r="I8" s="38"/>
      <c r="J8" s="38"/>
      <c r="K8" s="38"/>
      <c r="L8" s="38"/>
      <c r="M8" s="46"/>
      <c r="N8" s="46"/>
      <c r="O8" s="46"/>
    </row>
    <row r="9" spans="1:15" s="47" customFormat="1" ht="12.75" customHeight="1" x14ac:dyDescent="0.2">
      <c r="A9" s="51"/>
      <c r="B9" s="78" t="s">
        <v>186</v>
      </c>
      <c r="C9" s="53">
        <f>+C10+C113</f>
        <v>1546017.3299999998</v>
      </c>
      <c r="D9" s="53">
        <f>+D10+D113</f>
        <v>3148729.08</v>
      </c>
      <c r="E9" s="53">
        <f>+E10+E113</f>
        <v>3148729.08</v>
      </c>
      <c r="F9" s="53">
        <f>+F10+F113</f>
        <v>1967808.78</v>
      </c>
      <c r="G9" s="53">
        <f t="shared" ref="G9:G40" si="0">IF(C9&lt;&gt;0, F9/C9*100, "-")</f>
        <v>127.28245290756219</v>
      </c>
      <c r="H9" s="53">
        <f>IF(D9&lt;&gt;0, F9/D9*100, "-")</f>
        <v>62.495334784407689</v>
      </c>
      <c r="I9" s="38"/>
      <c r="J9" s="38"/>
      <c r="K9" s="38"/>
      <c r="L9" s="38"/>
      <c r="M9" s="46"/>
      <c r="N9" s="46"/>
      <c r="O9" s="46"/>
    </row>
    <row r="10" spans="1:15" ht="20.25" customHeight="1" x14ac:dyDescent="0.2">
      <c r="A10" s="55" t="s">
        <v>187</v>
      </c>
      <c r="B10" s="56" t="s">
        <v>188</v>
      </c>
      <c r="C10" s="57">
        <f>+C11++C23+C56+C65+C73+C90+C98</f>
        <v>1530617.38</v>
      </c>
      <c r="D10" s="58">
        <f>+D11++D23+D56+D65+D73+D90+D98</f>
        <v>3035013.08</v>
      </c>
      <c r="E10" s="58">
        <f>+E11++E23+E56+E65+E73+E90+E98</f>
        <v>3035013.08</v>
      </c>
      <c r="F10" s="57">
        <f>+F11++F23+F56+F65+F73+F90+F98</f>
        <v>1940182.78</v>
      </c>
      <c r="G10" s="57">
        <f t="shared" si="0"/>
        <v>126.75818302807984</v>
      </c>
      <c r="H10" s="57">
        <f>IF(D10&lt;&gt;0, F10/D10*100, "-")</f>
        <v>63.926669469246569</v>
      </c>
      <c r="I10" s="60"/>
      <c r="J10" s="60"/>
      <c r="K10" s="60"/>
      <c r="L10" s="60"/>
      <c r="M10" s="60"/>
      <c r="N10" s="60"/>
      <c r="O10" s="60"/>
    </row>
    <row r="11" spans="1:15" ht="12.75" customHeight="1" x14ac:dyDescent="0.2">
      <c r="A11" s="61" t="s">
        <v>189</v>
      </c>
      <c r="B11" s="62" t="s">
        <v>190</v>
      </c>
      <c r="C11" s="63">
        <f>+C12+C17+C19</f>
        <v>969656.98</v>
      </c>
      <c r="D11" s="64">
        <v>2004146.36</v>
      </c>
      <c r="E11" s="64">
        <v>2004146.36</v>
      </c>
      <c r="F11" s="63">
        <f>+F12+F17+F19</f>
        <v>1086632.74</v>
      </c>
      <c r="G11" s="63">
        <f t="shared" si="0"/>
        <v>112.0636227462623</v>
      </c>
      <c r="H11" s="63">
        <f>IF(D11&lt;&gt;0, F11/D11*100, "-")</f>
        <v>54.21923077514159</v>
      </c>
      <c r="I11" s="65"/>
      <c r="J11" s="65"/>
      <c r="K11" s="65"/>
      <c r="L11" s="65"/>
      <c r="M11" s="65"/>
      <c r="N11" s="65"/>
      <c r="O11" s="65"/>
    </row>
    <row r="12" spans="1:15" ht="12.75" customHeight="1" x14ac:dyDescent="0.2">
      <c r="A12" s="66" t="s">
        <v>191</v>
      </c>
      <c r="B12" s="67" t="s">
        <v>192</v>
      </c>
      <c r="C12" s="63">
        <f>SUM(C13:C16)</f>
        <v>801937.37</v>
      </c>
      <c r="D12" s="68"/>
      <c r="E12" s="68"/>
      <c r="F12" s="63">
        <f>SUM(F13:F16)</f>
        <v>884714.9</v>
      </c>
      <c r="G12" s="63">
        <f t="shared" si="0"/>
        <v>110.3221938640919</v>
      </c>
      <c r="H12" s="63"/>
      <c r="I12" s="65"/>
      <c r="J12" s="65"/>
      <c r="K12" s="65"/>
      <c r="L12" s="65"/>
      <c r="M12" s="65"/>
      <c r="N12" s="65"/>
      <c r="O12" s="65"/>
    </row>
    <row r="13" spans="1:15" ht="12.75" customHeight="1" x14ac:dyDescent="0.2">
      <c r="A13" s="79" t="s">
        <v>193</v>
      </c>
      <c r="B13" s="70" t="s">
        <v>194</v>
      </c>
      <c r="C13" s="71">
        <v>801937.37</v>
      </c>
      <c r="D13" s="72"/>
      <c r="E13" s="72"/>
      <c r="F13" s="71">
        <v>884714.9</v>
      </c>
      <c r="G13" s="71">
        <f t="shared" si="0"/>
        <v>110.3221938640919</v>
      </c>
      <c r="H13" s="63"/>
      <c r="I13" s="38"/>
      <c r="J13" s="38"/>
      <c r="K13" s="38"/>
      <c r="L13" s="38"/>
      <c r="M13" s="65"/>
      <c r="N13" s="65"/>
      <c r="O13" s="65"/>
    </row>
    <row r="14" spans="1:15" ht="12.75" customHeight="1" x14ac:dyDescent="0.2">
      <c r="A14" s="79" t="s">
        <v>195</v>
      </c>
      <c r="B14" s="70" t="s">
        <v>196</v>
      </c>
      <c r="C14" s="71"/>
      <c r="D14" s="72"/>
      <c r="E14" s="72"/>
      <c r="F14" s="71"/>
      <c r="G14" s="71" t="str">
        <f t="shared" si="0"/>
        <v>-</v>
      </c>
      <c r="H14" s="63"/>
      <c r="I14" s="38"/>
      <c r="J14" s="38"/>
      <c r="K14" s="38"/>
      <c r="L14" s="38"/>
      <c r="M14" s="65"/>
      <c r="N14" s="65"/>
      <c r="O14" s="65"/>
    </row>
    <row r="15" spans="1:15" ht="12.75" customHeight="1" x14ac:dyDescent="0.2">
      <c r="A15" s="79" t="s">
        <v>197</v>
      </c>
      <c r="B15" s="70" t="s">
        <v>198</v>
      </c>
      <c r="C15" s="71"/>
      <c r="D15" s="72"/>
      <c r="E15" s="72"/>
      <c r="F15" s="71"/>
      <c r="G15" s="71" t="str">
        <f t="shared" si="0"/>
        <v>-</v>
      </c>
      <c r="H15" s="63"/>
      <c r="I15" s="38"/>
      <c r="J15" s="38"/>
      <c r="K15" s="38"/>
      <c r="L15" s="38"/>
      <c r="M15" s="65"/>
      <c r="N15" s="65"/>
      <c r="O15" s="65"/>
    </row>
    <row r="16" spans="1:15" ht="12.75" customHeight="1" x14ac:dyDescent="0.2">
      <c r="A16" s="79" t="s">
        <v>199</v>
      </c>
      <c r="B16" s="70" t="s">
        <v>200</v>
      </c>
      <c r="C16" s="71"/>
      <c r="D16" s="72"/>
      <c r="E16" s="72"/>
      <c r="F16" s="71"/>
      <c r="G16" s="71" t="str">
        <f t="shared" si="0"/>
        <v>-</v>
      </c>
      <c r="H16" s="63"/>
      <c r="I16" s="38"/>
      <c r="J16" s="38"/>
      <c r="K16" s="38"/>
      <c r="L16" s="38"/>
      <c r="M16" s="65"/>
      <c r="N16" s="65"/>
      <c r="O16" s="65"/>
    </row>
    <row r="17" spans="1:15" ht="12.75" customHeight="1" x14ac:dyDescent="0.2">
      <c r="A17" s="66" t="s">
        <v>201</v>
      </c>
      <c r="B17" s="67" t="s">
        <v>202</v>
      </c>
      <c r="C17" s="63">
        <f>+C18</f>
        <v>37377.74</v>
      </c>
      <c r="D17" s="68"/>
      <c r="E17" s="68"/>
      <c r="F17" s="63">
        <f>+F18</f>
        <v>55932.63</v>
      </c>
      <c r="G17" s="63">
        <f t="shared" si="0"/>
        <v>149.64155136185332</v>
      </c>
      <c r="H17" s="63"/>
      <c r="I17" s="65"/>
      <c r="J17" s="65"/>
      <c r="K17" s="65"/>
      <c r="L17" s="65"/>
      <c r="M17" s="65"/>
      <c r="N17" s="65"/>
      <c r="O17" s="65"/>
    </row>
    <row r="18" spans="1:15" ht="12.75" customHeight="1" x14ac:dyDescent="0.2">
      <c r="A18" s="79" t="s">
        <v>203</v>
      </c>
      <c r="B18" s="70" t="s">
        <v>202</v>
      </c>
      <c r="C18" s="71">
        <v>37377.74</v>
      </c>
      <c r="D18" s="72"/>
      <c r="E18" s="72"/>
      <c r="F18" s="71">
        <v>55932.63</v>
      </c>
      <c r="G18" s="71">
        <f t="shared" si="0"/>
        <v>149.64155136185332</v>
      </c>
      <c r="H18" s="63"/>
      <c r="I18" s="38"/>
      <c r="J18" s="38"/>
      <c r="K18" s="38"/>
      <c r="L18" s="38"/>
      <c r="M18" s="65"/>
      <c r="N18" s="65"/>
      <c r="O18" s="65"/>
    </row>
    <row r="19" spans="1:15" ht="12.75" customHeight="1" x14ac:dyDescent="0.2">
      <c r="A19" s="66" t="s">
        <v>204</v>
      </c>
      <c r="B19" s="67" t="s">
        <v>205</v>
      </c>
      <c r="C19" s="63">
        <f>SUM(C20:C22)</f>
        <v>130341.87</v>
      </c>
      <c r="D19" s="68"/>
      <c r="E19" s="68"/>
      <c r="F19" s="63">
        <f>SUM(F20:F22)</f>
        <v>145985.21</v>
      </c>
      <c r="G19" s="63">
        <f t="shared" si="0"/>
        <v>112.00177655882948</v>
      </c>
      <c r="H19" s="63"/>
      <c r="I19" s="65"/>
      <c r="J19" s="65"/>
      <c r="K19" s="65"/>
      <c r="L19" s="65"/>
      <c r="M19" s="65"/>
      <c r="N19" s="65"/>
      <c r="O19" s="65"/>
    </row>
    <row r="20" spans="1:15" ht="12.75" customHeight="1" x14ac:dyDescent="0.2">
      <c r="A20" s="79" t="s">
        <v>206</v>
      </c>
      <c r="B20" s="70" t="s">
        <v>207</v>
      </c>
      <c r="C20" s="71"/>
      <c r="D20" s="72"/>
      <c r="E20" s="72"/>
      <c r="F20" s="71"/>
      <c r="G20" s="71" t="str">
        <f t="shared" si="0"/>
        <v>-</v>
      </c>
      <c r="H20" s="63"/>
      <c r="I20" s="38"/>
      <c r="J20" s="38"/>
      <c r="K20" s="38"/>
      <c r="L20" s="38"/>
      <c r="M20" s="65"/>
      <c r="N20" s="65"/>
      <c r="O20" s="65"/>
    </row>
    <row r="21" spans="1:15" ht="12.75" customHeight="1" x14ac:dyDescent="0.2">
      <c r="A21" s="79" t="s">
        <v>208</v>
      </c>
      <c r="B21" s="70" t="s">
        <v>209</v>
      </c>
      <c r="C21" s="71">
        <v>130341.87</v>
      </c>
      <c r="D21" s="72"/>
      <c r="E21" s="72"/>
      <c r="F21" s="71">
        <v>145985.21</v>
      </c>
      <c r="G21" s="71">
        <f t="shared" si="0"/>
        <v>112.00177655882948</v>
      </c>
      <c r="H21" s="63"/>
      <c r="I21" s="38"/>
      <c r="J21" s="38"/>
      <c r="K21" s="38"/>
      <c r="L21" s="38"/>
      <c r="M21" s="65"/>
      <c r="N21" s="65"/>
      <c r="O21" s="65"/>
    </row>
    <row r="22" spans="1:15" ht="12.75" customHeight="1" x14ac:dyDescent="0.2">
      <c r="A22" s="79" t="s">
        <v>210</v>
      </c>
      <c r="B22" s="70" t="s">
        <v>211</v>
      </c>
      <c r="C22" s="71"/>
      <c r="D22" s="72"/>
      <c r="E22" s="72"/>
      <c r="F22" s="71"/>
      <c r="G22" s="71" t="str">
        <f t="shared" si="0"/>
        <v>-</v>
      </c>
      <c r="H22" s="63"/>
      <c r="I22" s="38"/>
      <c r="J22" s="38"/>
      <c r="K22" s="38"/>
      <c r="L22" s="38"/>
      <c r="M22" s="65"/>
      <c r="N22" s="65"/>
      <c r="O22" s="65"/>
    </row>
    <row r="23" spans="1:15" ht="12.75" customHeight="1" x14ac:dyDescent="0.2">
      <c r="A23" s="61" t="s">
        <v>212</v>
      </c>
      <c r="B23" s="62" t="s">
        <v>213</v>
      </c>
      <c r="C23" s="63">
        <f>+C24+C29+C36+C46+C48</f>
        <v>396520.71</v>
      </c>
      <c r="D23" s="64">
        <v>788895.72</v>
      </c>
      <c r="E23" s="64">
        <v>788895.72</v>
      </c>
      <c r="F23" s="63">
        <f>+F24+F29+F36+F46+F48</f>
        <v>547290.71</v>
      </c>
      <c r="G23" s="63">
        <f t="shared" si="0"/>
        <v>138.02323465021536</v>
      </c>
      <c r="H23" s="63">
        <f>IF(D23&lt;&gt;0, F23/D23*100, "-")</f>
        <v>69.374278009772951</v>
      </c>
      <c r="I23" s="65"/>
      <c r="J23" s="65"/>
      <c r="K23" s="65"/>
      <c r="L23" s="65"/>
      <c r="M23" s="65"/>
      <c r="N23" s="65"/>
      <c r="O23" s="65"/>
    </row>
    <row r="24" spans="1:15" ht="12.75" customHeight="1" x14ac:dyDescent="0.2">
      <c r="A24" s="66" t="s">
        <v>214</v>
      </c>
      <c r="B24" s="67" t="s">
        <v>215</v>
      </c>
      <c r="C24" s="63">
        <f>SUM(C25:C28)</f>
        <v>59482.729999999996</v>
      </c>
      <c r="D24" s="68"/>
      <c r="E24" s="68"/>
      <c r="F24" s="63">
        <f>SUM(F25:F28)</f>
        <v>69200.47</v>
      </c>
      <c r="G24" s="63">
        <f t="shared" si="0"/>
        <v>116.33707800566653</v>
      </c>
      <c r="H24" s="63"/>
      <c r="I24" s="65"/>
      <c r="J24" s="65"/>
      <c r="K24" s="65"/>
      <c r="L24" s="65"/>
      <c r="M24" s="65"/>
      <c r="N24" s="65"/>
      <c r="O24" s="65"/>
    </row>
    <row r="25" spans="1:15" ht="12.75" customHeight="1" x14ac:dyDescent="0.2">
      <c r="A25" s="79" t="s">
        <v>216</v>
      </c>
      <c r="B25" s="70" t="s">
        <v>217</v>
      </c>
      <c r="C25" s="71">
        <v>18669.919999999998</v>
      </c>
      <c r="D25" s="72"/>
      <c r="E25" s="72"/>
      <c r="F25" s="71">
        <v>35835.01</v>
      </c>
      <c r="G25" s="71">
        <f t="shared" si="0"/>
        <v>191.93981548930046</v>
      </c>
      <c r="H25" s="63"/>
      <c r="I25" s="38"/>
      <c r="J25" s="38"/>
      <c r="K25" s="38"/>
      <c r="L25" s="38"/>
      <c r="M25" s="65"/>
      <c r="N25" s="65"/>
      <c r="O25" s="65"/>
    </row>
    <row r="26" spans="1:15" ht="12.75" customHeight="1" x14ac:dyDescent="0.2">
      <c r="A26" s="79" t="s">
        <v>218</v>
      </c>
      <c r="B26" s="70" t="s">
        <v>219</v>
      </c>
      <c r="C26" s="71">
        <v>10874.61</v>
      </c>
      <c r="D26" s="72"/>
      <c r="E26" s="72"/>
      <c r="F26" s="71">
        <v>11854.19</v>
      </c>
      <c r="G26" s="71">
        <f t="shared" si="0"/>
        <v>109.00795522781965</v>
      </c>
      <c r="H26" s="63"/>
      <c r="I26" s="38"/>
      <c r="J26" s="38"/>
      <c r="K26" s="38"/>
      <c r="L26" s="38"/>
      <c r="M26" s="65"/>
      <c r="N26" s="65"/>
      <c r="O26" s="65"/>
    </row>
    <row r="27" spans="1:15" ht="12.75" customHeight="1" x14ac:dyDescent="0.2">
      <c r="A27" s="79" t="s">
        <v>220</v>
      </c>
      <c r="B27" s="70" t="s">
        <v>221</v>
      </c>
      <c r="C27" s="71">
        <v>29363.200000000001</v>
      </c>
      <c r="D27" s="72"/>
      <c r="E27" s="72"/>
      <c r="F27" s="71">
        <v>21511.27</v>
      </c>
      <c r="G27" s="71">
        <f t="shared" si="0"/>
        <v>73.259283729293813</v>
      </c>
      <c r="H27" s="63"/>
      <c r="I27" s="65"/>
      <c r="J27" s="65"/>
      <c r="K27" s="65"/>
      <c r="L27" s="65"/>
      <c r="M27" s="65"/>
      <c r="N27" s="65"/>
      <c r="O27" s="65"/>
    </row>
    <row r="28" spans="1:15" ht="12.75" customHeight="1" x14ac:dyDescent="0.2">
      <c r="A28" s="79" t="s">
        <v>222</v>
      </c>
      <c r="B28" s="70" t="s">
        <v>223</v>
      </c>
      <c r="C28" s="71">
        <v>575</v>
      </c>
      <c r="D28" s="72"/>
      <c r="E28" s="72"/>
      <c r="F28" s="71"/>
      <c r="G28" s="71">
        <f t="shared" si="0"/>
        <v>0</v>
      </c>
      <c r="H28" s="63"/>
      <c r="I28" s="65"/>
      <c r="J28" s="65"/>
      <c r="K28" s="65"/>
      <c r="L28" s="65"/>
      <c r="M28" s="65"/>
      <c r="N28" s="65"/>
      <c r="O28" s="65"/>
    </row>
    <row r="29" spans="1:15" ht="12.75" customHeight="1" x14ac:dyDescent="0.2">
      <c r="A29" s="66" t="s">
        <v>224</v>
      </c>
      <c r="B29" s="67" t="s">
        <v>225</v>
      </c>
      <c r="C29" s="63">
        <f>SUM(C30:C35)</f>
        <v>73909.11</v>
      </c>
      <c r="D29" s="68"/>
      <c r="E29" s="68"/>
      <c r="F29" s="63">
        <f>SUM(F30:F35)</f>
        <v>81575.210000000006</v>
      </c>
      <c r="G29" s="63">
        <f t="shared" si="0"/>
        <v>110.37233434416949</v>
      </c>
      <c r="H29" s="63"/>
      <c r="I29" s="65"/>
      <c r="J29" s="65"/>
      <c r="K29" s="65"/>
      <c r="L29" s="65"/>
      <c r="M29" s="65"/>
      <c r="N29" s="65"/>
      <c r="O29" s="65"/>
    </row>
    <row r="30" spans="1:15" ht="12.75" customHeight="1" x14ac:dyDescent="0.2">
      <c r="A30" s="79" t="s">
        <v>226</v>
      </c>
      <c r="B30" s="70" t="s">
        <v>227</v>
      </c>
      <c r="C30" s="71">
        <v>8682.1200000000008</v>
      </c>
      <c r="D30" s="72"/>
      <c r="E30" s="72"/>
      <c r="F30" s="71">
        <v>11582.28</v>
      </c>
      <c r="G30" s="71">
        <f t="shared" si="0"/>
        <v>133.40382302939835</v>
      </c>
      <c r="H30" s="63"/>
      <c r="I30" s="65"/>
      <c r="J30" s="65"/>
      <c r="K30" s="65"/>
      <c r="L30" s="65"/>
      <c r="M30" s="65"/>
      <c r="N30" s="65"/>
      <c r="O30" s="65"/>
    </row>
    <row r="31" spans="1:15" ht="12.75" customHeight="1" x14ac:dyDescent="0.2">
      <c r="A31" s="79" t="s">
        <v>228</v>
      </c>
      <c r="B31" s="70" t="s">
        <v>229</v>
      </c>
      <c r="C31" s="71"/>
      <c r="D31" s="72"/>
      <c r="E31" s="72"/>
      <c r="F31" s="71"/>
      <c r="G31" s="71" t="str">
        <f t="shared" si="0"/>
        <v>-</v>
      </c>
      <c r="H31" s="63"/>
      <c r="I31" s="65"/>
      <c r="J31" s="65"/>
      <c r="K31" s="65"/>
      <c r="L31" s="65"/>
      <c r="M31" s="65"/>
      <c r="N31" s="65"/>
      <c r="O31" s="65"/>
    </row>
    <row r="32" spans="1:15" ht="12.75" customHeight="1" x14ac:dyDescent="0.2">
      <c r="A32" s="79" t="s">
        <v>230</v>
      </c>
      <c r="B32" s="70" t="s">
        <v>231</v>
      </c>
      <c r="C32" s="71">
        <v>56233.91</v>
      </c>
      <c r="D32" s="72"/>
      <c r="E32" s="72"/>
      <c r="F32" s="71">
        <v>63892.66</v>
      </c>
      <c r="G32" s="71">
        <f t="shared" si="0"/>
        <v>113.61945132394315</v>
      </c>
      <c r="H32" s="63"/>
      <c r="I32" s="65"/>
      <c r="J32" s="65"/>
      <c r="K32" s="65"/>
      <c r="L32" s="65"/>
      <c r="M32" s="65"/>
      <c r="N32" s="65"/>
      <c r="O32" s="65"/>
    </row>
    <row r="33" spans="1:15" ht="12.75" customHeight="1" x14ac:dyDescent="0.2">
      <c r="A33" s="79" t="s">
        <v>232</v>
      </c>
      <c r="B33" s="70" t="s">
        <v>233</v>
      </c>
      <c r="C33" s="71">
        <v>7611.65</v>
      </c>
      <c r="D33" s="72"/>
      <c r="E33" s="72"/>
      <c r="F33" s="71">
        <v>5591.25</v>
      </c>
      <c r="G33" s="71">
        <f t="shared" si="0"/>
        <v>73.456477899010082</v>
      </c>
      <c r="H33" s="63"/>
      <c r="I33" s="65"/>
      <c r="J33" s="65"/>
      <c r="K33" s="65"/>
      <c r="L33" s="65"/>
      <c r="M33" s="65"/>
      <c r="N33" s="65"/>
      <c r="O33" s="65"/>
    </row>
    <row r="34" spans="1:15" ht="12.75" customHeight="1" x14ac:dyDescent="0.2">
      <c r="A34" s="79" t="s">
        <v>234</v>
      </c>
      <c r="B34" s="70" t="s">
        <v>235</v>
      </c>
      <c r="C34" s="71"/>
      <c r="D34" s="72"/>
      <c r="E34" s="72"/>
      <c r="F34" s="71">
        <v>374.72</v>
      </c>
      <c r="G34" s="71" t="str">
        <f t="shared" si="0"/>
        <v>-</v>
      </c>
      <c r="H34" s="63"/>
      <c r="I34" s="65"/>
      <c r="J34" s="65"/>
      <c r="K34" s="65"/>
      <c r="L34" s="65"/>
      <c r="M34" s="65"/>
      <c r="N34" s="65"/>
      <c r="O34" s="65"/>
    </row>
    <row r="35" spans="1:15" ht="12.75" customHeight="1" x14ac:dyDescent="0.2">
      <c r="A35" s="79" t="s">
        <v>236</v>
      </c>
      <c r="B35" s="70" t="s">
        <v>237</v>
      </c>
      <c r="C35" s="71">
        <v>1381.43</v>
      </c>
      <c r="D35" s="72"/>
      <c r="E35" s="72"/>
      <c r="F35" s="71">
        <v>134.30000000000001</v>
      </c>
      <c r="G35" s="71">
        <f t="shared" si="0"/>
        <v>9.7218100084694843</v>
      </c>
      <c r="H35" s="63"/>
      <c r="I35" s="65"/>
      <c r="J35" s="65"/>
      <c r="K35" s="65"/>
      <c r="L35" s="65"/>
      <c r="M35" s="65"/>
      <c r="N35" s="65"/>
      <c r="O35" s="65"/>
    </row>
    <row r="36" spans="1:15" ht="12.75" customHeight="1" x14ac:dyDescent="0.2">
      <c r="A36" s="66" t="s">
        <v>238</v>
      </c>
      <c r="B36" s="67" t="s">
        <v>239</v>
      </c>
      <c r="C36" s="63">
        <f>SUM(C37:C45)</f>
        <v>178112.19</v>
      </c>
      <c r="D36" s="68"/>
      <c r="E36" s="68"/>
      <c r="F36" s="63">
        <f>SUM(F37:F45)</f>
        <v>257735</v>
      </c>
      <c r="G36" s="63">
        <f t="shared" si="0"/>
        <v>144.70373981702207</v>
      </c>
      <c r="H36" s="63"/>
      <c r="I36" s="65"/>
      <c r="J36" s="65"/>
      <c r="K36" s="65"/>
      <c r="L36" s="65"/>
      <c r="M36" s="65"/>
      <c r="N36" s="65"/>
      <c r="O36" s="65"/>
    </row>
    <row r="37" spans="1:15" ht="12.75" customHeight="1" x14ac:dyDescent="0.2">
      <c r="A37" s="79" t="s">
        <v>240</v>
      </c>
      <c r="B37" s="70" t="s">
        <v>241</v>
      </c>
      <c r="C37" s="71">
        <v>6857.9</v>
      </c>
      <c r="D37" s="72"/>
      <c r="E37" s="72"/>
      <c r="F37" s="71">
        <v>6979.39</v>
      </c>
      <c r="G37" s="71">
        <f t="shared" si="0"/>
        <v>101.7715335598361</v>
      </c>
      <c r="H37" s="63"/>
      <c r="I37" s="65"/>
      <c r="J37" s="65"/>
      <c r="K37" s="65"/>
      <c r="L37" s="65"/>
      <c r="M37" s="65"/>
      <c r="N37" s="65"/>
      <c r="O37" s="65"/>
    </row>
    <row r="38" spans="1:15" ht="12.75" customHeight="1" x14ac:dyDescent="0.2">
      <c r="A38" s="79" t="s">
        <v>242</v>
      </c>
      <c r="B38" s="70" t="s">
        <v>243</v>
      </c>
      <c r="C38" s="71">
        <v>3664.63</v>
      </c>
      <c r="D38" s="72"/>
      <c r="E38" s="72"/>
      <c r="F38" s="71">
        <v>3247.05</v>
      </c>
      <c r="G38" s="71">
        <f t="shared" si="0"/>
        <v>88.605125210457814</v>
      </c>
      <c r="H38" s="63"/>
      <c r="I38" s="65"/>
      <c r="J38" s="65"/>
      <c r="K38" s="65"/>
      <c r="L38" s="65"/>
      <c r="M38" s="65"/>
      <c r="N38" s="65"/>
      <c r="O38" s="65"/>
    </row>
    <row r="39" spans="1:15" ht="12.75" customHeight="1" x14ac:dyDescent="0.2">
      <c r="A39" s="79" t="s">
        <v>244</v>
      </c>
      <c r="B39" s="70" t="s">
        <v>245</v>
      </c>
      <c r="C39" s="71">
        <v>8279.1200000000008</v>
      </c>
      <c r="D39" s="72"/>
      <c r="E39" s="72"/>
      <c r="F39" s="71">
        <v>9503.06</v>
      </c>
      <c r="G39" s="71">
        <f t="shared" si="0"/>
        <v>114.78345524645131</v>
      </c>
      <c r="H39" s="63"/>
      <c r="I39" s="65"/>
      <c r="J39" s="65"/>
      <c r="K39" s="65"/>
      <c r="L39" s="65"/>
      <c r="M39" s="65"/>
      <c r="N39" s="65"/>
      <c r="O39" s="65"/>
    </row>
    <row r="40" spans="1:15" ht="12.75" customHeight="1" x14ac:dyDescent="0.2">
      <c r="A40" s="79" t="s">
        <v>246</v>
      </c>
      <c r="B40" s="70" t="s">
        <v>247</v>
      </c>
      <c r="C40" s="71">
        <v>4118.54</v>
      </c>
      <c r="D40" s="72"/>
      <c r="E40" s="72"/>
      <c r="F40" s="71">
        <v>4048.89</v>
      </c>
      <c r="G40" s="71">
        <f t="shared" si="0"/>
        <v>98.308866734328177</v>
      </c>
      <c r="H40" s="63"/>
      <c r="I40" s="65"/>
      <c r="J40" s="65"/>
      <c r="K40" s="65"/>
      <c r="L40" s="65"/>
      <c r="M40" s="65"/>
      <c r="N40" s="65"/>
      <c r="O40" s="65"/>
    </row>
    <row r="41" spans="1:15" ht="12.75" customHeight="1" x14ac:dyDescent="0.2">
      <c r="A41" s="79" t="s">
        <v>248</v>
      </c>
      <c r="B41" s="70" t="s">
        <v>249</v>
      </c>
      <c r="C41" s="71">
        <v>12151.42</v>
      </c>
      <c r="D41" s="72"/>
      <c r="E41" s="72"/>
      <c r="F41" s="71">
        <v>13095.96</v>
      </c>
      <c r="G41" s="71">
        <f t="shared" ref="G41:G72" si="1">IF(C41&lt;&gt;0, F41/C41*100, "-")</f>
        <v>107.77308331042792</v>
      </c>
      <c r="H41" s="63"/>
      <c r="I41" s="65"/>
      <c r="J41" s="65"/>
      <c r="K41" s="65"/>
      <c r="L41" s="65"/>
      <c r="M41" s="65"/>
      <c r="N41" s="65"/>
      <c r="O41" s="65"/>
    </row>
    <row r="42" spans="1:15" ht="12.75" customHeight="1" x14ac:dyDescent="0.2">
      <c r="A42" s="79" t="s">
        <v>250</v>
      </c>
      <c r="B42" s="70" t="s">
        <v>251</v>
      </c>
      <c r="C42" s="71">
        <v>0</v>
      </c>
      <c r="D42" s="72"/>
      <c r="E42" s="72"/>
      <c r="F42" s="71"/>
      <c r="G42" s="71" t="str">
        <f t="shared" si="1"/>
        <v>-</v>
      </c>
      <c r="H42" s="63"/>
      <c r="I42" s="65"/>
      <c r="J42" s="65"/>
      <c r="K42" s="65"/>
      <c r="L42" s="65"/>
      <c r="M42" s="65"/>
      <c r="N42" s="65"/>
      <c r="O42" s="65"/>
    </row>
    <row r="43" spans="1:15" ht="12.75" customHeight="1" x14ac:dyDescent="0.2">
      <c r="A43" s="79" t="s">
        <v>252</v>
      </c>
      <c r="B43" s="70" t="s">
        <v>253</v>
      </c>
      <c r="C43" s="71">
        <v>121351.46</v>
      </c>
      <c r="D43" s="72"/>
      <c r="E43" s="72"/>
      <c r="F43" s="71">
        <v>187780.74</v>
      </c>
      <c r="G43" s="71">
        <f t="shared" si="1"/>
        <v>154.74122849449029</v>
      </c>
      <c r="H43" s="63"/>
      <c r="I43" s="65"/>
      <c r="J43" s="65"/>
      <c r="K43" s="65"/>
      <c r="L43" s="65"/>
      <c r="M43" s="65"/>
      <c r="N43" s="65"/>
      <c r="O43" s="65"/>
    </row>
    <row r="44" spans="1:15" ht="12.75" customHeight="1" x14ac:dyDescent="0.2">
      <c r="A44" s="79" t="s">
        <v>254</v>
      </c>
      <c r="B44" s="70" t="s">
        <v>255</v>
      </c>
      <c r="C44" s="71">
        <v>12619.88</v>
      </c>
      <c r="D44" s="72"/>
      <c r="E44" s="72"/>
      <c r="F44" s="71">
        <v>16556.28</v>
      </c>
      <c r="G44" s="71">
        <f t="shared" si="1"/>
        <v>131.1920557089291</v>
      </c>
      <c r="H44" s="63"/>
      <c r="I44" s="65"/>
      <c r="J44" s="65"/>
      <c r="K44" s="65"/>
      <c r="L44" s="65"/>
      <c r="M44" s="65"/>
      <c r="N44" s="65"/>
      <c r="O44" s="65"/>
    </row>
    <row r="45" spans="1:15" ht="12.75" customHeight="1" x14ac:dyDescent="0.2">
      <c r="A45" s="79" t="s">
        <v>256</v>
      </c>
      <c r="B45" s="70" t="s">
        <v>257</v>
      </c>
      <c r="C45" s="71">
        <v>9069.24</v>
      </c>
      <c r="D45" s="72"/>
      <c r="E45" s="72"/>
      <c r="F45" s="71">
        <v>16523.63</v>
      </c>
      <c r="G45" s="71">
        <f t="shared" si="1"/>
        <v>182.19420811446165</v>
      </c>
      <c r="H45" s="63"/>
      <c r="I45" s="65"/>
      <c r="J45" s="65"/>
      <c r="K45" s="65"/>
      <c r="L45" s="65"/>
      <c r="M45" s="65"/>
      <c r="N45" s="65"/>
      <c r="O45" s="65"/>
    </row>
    <row r="46" spans="1:15" ht="12.75" customHeight="1" x14ac:dyDescent="0.2">
      <c r="A46" s="66" t="s">
        <v>258</v>
      </c>
      <c r="B46" s="67" t="s">
        <v>259</v>
      </c>
      <c r="C46" s="63">
        <f>+C47</f>
        <v>32616.75</v>
      </c>
      <c r="D46" s="68"/>
      <c r="E46" s="68"/>
      <c r="F46" s="63">
        <f>+F47</f>
        <v>69438.2</v>
      </c>
      <c r="G46" s="63">
        <f t="shared" si="1"/>
        <v>212.89122919972101</v>
      </c>
      <c r="H46" s="63"/>
      <c r="I46" s="65"/>
      <c r="J46" s="65"/>
      <c r="K46" s="65"/>
      <c r="L46" s="65"/>
      <c r="M46" s="65"/>
      <c r="N46" s="65"/>
      <c r="O46" s="65"/>
    </row>
    <row r="47" spans="1:15" ht="12.75" customHeight="1" x14ac:dyDescent="0.2">
      <c r="A47" s="79" t="s">
        <v>260</v>
      </c>
      <c r="B47" s="70" t="s">
        <v>259</v>
      </c>
      <c r="C47" s="71">
        <v>32616.75</v>
      </c>
      <c r="D47" s="72"/>
      <c r="E47" s="72"/>
      <c r="F47" s="71">
        <v>69438.2</v>
      </c>
      <c r="G47" s="71">
        <f t="shared" si="1"/>
        <v>212.89122919972101</v>
      </c>
      <c r="H47" s="63"/>
      <c r="I47" s="65"/>
      <c r="J47" s="65"/>
      <c r="K47" s="65"/>
      <c r="L47" s="65"/>
      <c r="M47" s="65"/>
      <c r="N47" s="65"/>
      <c r="O47" s="65"/>
    </row>
    <row r="48" spans="1:15" ht="12.75" customHeight="1" x14ac:dyDescent="0.2">
      <c r="A48" s="66" t="s">
        <v>261</v>
      </c>
      <c r="B48" s="67" t="s">
        <v>262</v>
      </c>
      <c r="C48" s="63">
        <f>SUM(C49:C55)</f>
        <v>52399.930000000008</v>
      </c>
      <c r="D48" s="68"/>
      <c r="E48" s="68"/>
      <c r="F48" s="63">
        <f>SUM(F49:F55)</f>
        <v>69341.83</v>
      </c>
      <c r="G48" s="63">
        <f t="shared" si="1"/>
        <v>132.33191342049503</v>
      </c>
      <c r="H48" s="63"/>
      <c r="I48" s="65"/>
      <c r="J48" s="65"/>
      <c r="K48" s="65"/>
      <c r="L48" s="65"/>
      <c r="M48" s="65"/>
      <c r="N48" s="65"/>
      <c r="O48" s="65"/>
    </row>
    <row r="49" spans="1:15" ht="25.5" customHeight="1" x14ac:dyDescent="0.2">
      <c r="A49" s="79" t="s">
        <v>263</v>
      </c>
      <c r="B49" s="70" t="s">
        <v>264</v>
      </c>
      <c r="C49" s="71">
        <v>10543.2</v>
      </c>
      <c r="D49" s="72"/>
      <c r="E49" s="72"/>
      <c r="F49" s="71">
        <v>10257.16</v>
      </c>
      <c r="G49" s="71">
        <f t="shared" si="1"/>
        <v>97.286971697397362</v>
      </c>
      <c r="H49" s="63"/>
      <c r="I49" s="65"/>
      <c r="J49" s="65"/>
      <c r="K49" s="65"/>
      <c r="L49" s="65"/>
      <c r="M49" s="65"/>
      <c r="N49" s="65"/>
      <c r="O49" s="65"/>
    </row>
    <row r="50" spans="1:15" ht="12.75" customHeight="1" x14ac:dyDescent="0.2">
      <c r="A50" s="79" t="s">
        <v>265</v>
      </c>
      <c r="B50" s="70" t="s">
        <v>266</v>
      </c>
      <c r="C50" s="71">
        <v>9386.8799999999992</v>
      </c>
      <c r="D50" s="72"/>
      <c r="E50" s="72"/>
      <c r="F50" s="71">
        <v>11646.71</v>
      </c>
      <c r="G50" s="71">
        <f t="shared" si="1"/>
        <v>124.07434632167451</v>
      </c>
      <c r="H50" s="63"/>
      <c r="I50" s="65"/>
      <c r="J50" s="65"/>
      <c r="K50" s="65"/>
      <c r="L50" s="65"/>
      <c r="M50" s="65"/>
      <c r="N50" s="65"/>
      <c r="O50" s="65"/>
    </row>
    <row r="51" spans="1:15" ht="12.75" customHeight="1" x14ac:dyDescent="0.2">
      <c r="A51" s="79" t="s">
        <v>267</v>
      </c>
      <c r="B51" s="70" t="s">
        <v>268</v>
      </c>
      <c r="C51" s="71">
        <v>8573.59</v>
      </c>
      <c r="D51" s="72"/>
      <c r="E51" s="72"/>
      <c r="F51" s="71">
        <v>15170.78</v>
      </c>
      <c r="G51" s="71">
        <f t="shared" si="1"/>
        <v>176.9478129931569</v>
      </c>
      <c r="H51" s="63"/>
      <c r="I51" s="65"/>
      <c r="J51" s="65"/>
      <c r="K51" s="65"/>
      <c r="L51" s="65"/>
      <c r="M51" s="65"/>
      <c r="N51" s="65"/>
      <c r="O51" s="65"/>
    </row>
    <row r="52" spans="1:15" ht="12.75" customHeight="1" x14ac:dyDescent="0.2">
      <c r="A52" s="79" t="s">
        <v>269</v>
      </c>
      <c r="B52" s="70" t="s">
        <v>270</v>
      </c>
      <c r="C52" s="71">
        <v>4694.5200000000004</v>
      </c>
      <c r="D52" s="72"/>
      <c r="E52" s="72"/>
      <c r="F52" s="71">
        <v>5556.17</v>
      </c>
      <c r="G52" s="71">
        <f t="shared" si="1"/>
        <v>118.35437914845393</v>
      </c>
      <c r="H52" s="63"/>
      <c r="I52" s="65"/>
      <c r="J52" s="65"/>
      <c r="K52" s="65"/>
      <c r="L52" s="65"/>
      <c r="M52" s="65"/>
      <c r="N52" s="65"/>
      <c r="O52" s="65"/>
    </row>
    <row r="53" spans="1:15" ht="12.75" customHeight="1" x14ac:dyDescent="0.2">
      <c r="A53" s="79" t="s">
        <v>271</v>
      </c>
      <c r="B53" s="70" t="s">
        <v>272</v>
      </c>
      <c r="C53" s="71">
        <v>1801.61</v>
      </c>
      <c r="D53" s="72"/>
      <c r="E53" s="72"/>
      <c r="F53" s="71">
        <v>1244</v>
      </c>
      <c r="G53" s="71">
        <f t="shared" si="1"/>
        <v>69.049350303339793</v>
      </c>
      <c r="H53" s="63"/>
      <c r="I53" s="65"/>
      <c r="J53" s="65"/>
      <c r="K53" s="65"/>
      <c r="L53" s="65"/>
      <c r="M53" s="65"/>
      <c r="N53" s="65"/>
      <c r="O53" s="65"/>
    </row>
    <row r="54" spans="1:15" ht="12.75" customHeight="1" x14ac:dyDescent="0.2">
      <c r="A54" s="79" t="s">
        <v>273</v>
      </c>
      <c r="B54" s="70" t="s">
        <v>274</v>
      </c>
      <c r="C54" s="71">
        <v>0</v>
      </c>
      <c r="D54" s="72"/>
      <c r="E54" s="72"/>
      <c r="F54" s="71"/>
      <c r="G54" s="71" t="str">
        <f t="shared" si="1"/>
        <v>-</v>
      </c>
      <c r="H54" s="63"/>
      <c r="I54" s="65"/>
      <c r="J54" s="65"/>
      <c r="K54" s="65"/>
      <c r="L54" s="65"/>
      <c r="M54" s="65"/>
      <c r="N54" s="65"/>
      <c r="O54" s="65"/>
    </row>
    <row r="55" spans="1:15" ht="12.75" customHeight="1" x14ac:dyDescent="0.2">
      <c r="A55" s="79" t="s">
        <v>275</v>
      </c>
      <c r="B55" s="70" t="s">
        <v>262</v>
      </c>
      <c r="C55" s="71">
        <v>17400.13</v>
      </c>
      <c r="D55" s="72"/>
      <c r="E55" s="72"/>
      <c r="F55" s="71">
        <v>25467.01</v>
      </c>
      <c r="G55" s="71">
        <f t="shared" si="1"/>
        <v>146.36103293481139</v>
      </c>
      <c r="H55" s="63"/>
      <c r="I55" s="65"/>
      <c r="J55" s="65"/>
      <c r="K55" s="65"/>
      <c r="L55" s="65"/>
      <c r="M55" s="65"/>
      <c r="N55" s="65"/>
      <c r="O55" s="65"/>
    </row>
    <row r="56" spans="1:15" ht="12.75" customHeight="1" x14ac:dyDescent="0.2">
      <c r="A56" s="61" t="s">
        <v>276</v>
      </c>
      <c r="B56" s="62" t="s">
        <v>277</v>
      </c>
      <c r="C56" s="63">
        <f>+C57+C60</f>
        <v>1865.31</v>
      </c>
      <c r="D56" s="64">
        <v>2010</v>
      </c>
      <c r="E56" s="64">
        <v>2010</v>
      </c>
      <c r="F56" s="63">
        <f>+F57+F60</f>
        <v>2083.88</v>
      </c>
      <c r="G56" s="63">
        <f t="shared" si="1"/>
        <v>111.71762334410904</v>
      </c>
      <c r="H56" s="63">
        <f>IF(D56&lt;&gt;0, F56/D56*100, "-")</f>
        <v>103.67562189054726</v>
      </c>
      <c r="I56" s="65"/>
      <c r="J56" s="65"/>
      <c r="K56" s="65"/>
      <c r="L56" s="65"/>
      <c r="M56" s="65"/>
      <c r="N56" s="65"/>
      <c r="O56" s="65"/>
    </row>
    <row r="57" spans="1:15" ht="12.75" customHeight="1" x14ac:dyDescent="0.2">
      <c r="A57" s="66" t="s">
        <v>278</v>
      </c>
      <c r="B57" s="67" t="s">
        <v>279</v>
      </c>
      <c r="C57" s="63">
        <f>+C58+C59</f>
        <v>825.17</v>
      </c>
      <c r="D57" s="68"/>
      <c r="E57" s="68"/>
      <c r="F57" s="63">
        <f>+F58+F59</f>
        <v>545.96</v>
      </c>
      <c r="G57" s="63">
        <f t="shared" si="1"/>
        <v>66.163336039846342</v>
      </c>
      <c r="H57" s="63"/>
      <c r="I57" s="65"/>
      <c r="J57" s="65"/>
      <c r="K57" s="65"/>
      <c r="L57" s="65"/>
      <c r="M57" s="65"/>
      <c r="N57" s="65"/>
      <c r="O57" s="65"/>
    </row>
    <row r="58" spans="1:15" ht="25.5" customHeight="1" x14ac:dyDescent="0.2">
      <c r="A58" s="79" t="s">
        <v>280</v>
      </c>
      <c r="B58" s="70" t="s">
        <v>281</v>
      </c>
      <c r="C58" s="71">
        <v>0</v>
      </c>
      <c r="D58" s="72"/>
      <c r="E58" s="72"/>
      <c r="F58" s="71"/>
      <c r="G58" s="71" t="str">
        <f t="shared" si="1"/>
        <v>-</v>
      </c>
      <c r="H58" s="63"/>
      <c r="I58" s="65"/>
      <c r="J58" s="65"/>
      <c r="K58" s="65"/>
      <c r="L58" s="65"/>
      <c r="M58" s="65"/>
      <c r="N58" s="65"/>
      <c r="O58" s="65"/>
    </row>
    <row r="59" spans="1:15" ht="25.5" customHeight="1" x14ac:dyDescent="0.2">
      <c r="A59" s="79" t="s">
        <v>282</v>
      </c>
      <c r="B59" s="70" t="s">
        <v>283</v>
      </c>
      <c r="C59" s="71">
        <v>825.17</v>
      </c>
      <c r="D59" s="72"/>
      <c r="E59" s="72"/>
      <c r="F59" s="71">
        <v>545.96</v>
      </c>
      <c r="G59" s="71">
        <f t="shared" si="1"/>
        <v>66.163336039846342</v>
      </c>
      <c r="H59" s="63"/>
      <c r="I59" s="65"/>
      <c r="J59" s="65"/>
      <c r="K59" s="65"/>
      <c r="L59" s="65"/>
      <c r="M59" s="65"/>
      <c r="N59" s="65"/>
      <c r="O59" s="65"/>
    </row>
    <row r="60" spans="1:15" ht="12.75" customHeight="1" x14ac:dyDescent="0.2">
      <c r="A60" s="66" t="s">
        <v>284</v>
      </c>
      <c r="B60" s="67" t="s">
        <v>285</v>
      </c>
      <c r="C60" s="63">
        <f>SUM(C61:C64)</f>
        <v>1040.1400000000001</v>
      </c>
      <c r="D60" s="68"/>
      <c r="E60" s="68"/>
      <c r="F60" s="63">
        <f>SUM(F61:F64)</f>
        <v>1537.92</v>
      </c>
      <c r="G60" s="63">
        <f t="shared" si="1"/>
        <v>147.857019247409</v>
      </c>
      <c r="H60" s="63"/>
      <c r="I60" s="65"/>
      <c r="J60" s="65"/>
      <c r="K60" s="65"/>
      <c r="L60" s="65"/>
      <c r="M60" s="65"/>
      <c r="N60" s="65"/>
      <c r="O60" s="65"/>
    </row>
    <row r="61" spans="1:15" ht="12.75" customHeight="1" x14ac:dyDescent="0.2">
      <c r="A61" s="79" t="s">
        <v>286</v>
      </c>
      <c r="B61" s="70" t="s">
        <v>287</v>
      </c>
      <c r="C61" s="71">
        <v>1040.1400000000001</v>
      </c>
      <c r="D61" s="72"/>
      <c r="E61" s="72"/>
      <c r="F61" s="71">
        <v>1537.92</v>
      </c>
      <c r="G61" s="71">
        <f t="shared" si="1"/>
        <v>147.857019247409</v>
      </c>
      <c r="H61" s="63"/>
      <c r="I61" s="65"/>
      <c r="J61" s="65"/>
      <c r="K61" s="65"/>
      <c r="L61" s="65"/>
      <c r="M61" s="65"/>
      <c r="N61" s="65"/>
      <c r="O61" s="65"/>
    </row>
    <row r="62" spans="1:15" ht="25.5" customHeight="1" x14ac:dyDescent="0.2">
      <c r="A62" s="79" t="s">
        <v>288</v>
      </c>
      <c r="B62" s="70" t="s">
        <v>289</v>
      </c>
      <c r="C62" s="71">
        <v>0</v>
      </c>
      <c r="D62" s="72"/>
      <c r="E62" s="72"/>
      <c r="F62" s="71"/>
      <c r="G62" s="71" t="str">
        <f t="shared" si="1"/>
        <v>-</v>
      </c>
      <c r="H62" s="63"/>
      <c r="I62" s="65"/>
      <c r="J62" s="65"/>
      <c r="K62" s="65"/>
      <c r="L62" s="65"/>
      <c r="M62" s="65"/>
      <c r="N62" s="65"/>
      <c r="O62" s="65"/>
    </row>
    <row r="63" spans="1:15" ht="12.75" customHeight="1" x14ac:dyDescent="0.2">
      <c r="A63" s="79" t="s">
        <v>290</v>
      </c>
      <c r="B63" s="70" t="s">
        <v>291</v>
      </c>
      <c r="C63" s="71">
        <v>0</v>
      </c>
      <c r="D63" s="72"/>
      <c r="E63" s="72"/>
      <c r="F63" s="71"/>
      <c r="G63" s="71" t="str">
        <f t="shared" si="1"/>
        <v>-</v>
      </c>
      <c r="H63" s="63"/>
      <c r="I63" s="65"/>
      <c r="J63" s="65"/>
      <c r="K63" s="65"/>
      <c r="L63" s="65"/>
      <c r="M63" s="65"/>
      <c r="N63" s="65"/>
      <c r="O63" s="65"/>
    </row>
    <row r="64" spans="1:15" ht="12.75" customHeight="1" x14ac:dyDescent="0.2">
      <c r="A64" s="79" t="s">
        <v>292</v>
      </c>
      <c r="B64" s="70" t="s">
        <v>293</v>
      </c>
      <c r="C64" s="71">
        <v>0</v>
      </c>
      <c r="D64" s="72"/>
      <c r="E64" s="72"/>
      <c r="F64" s="71"/>
      <c r="G64" s="71" t="str">
        <f t="shared" si="1"/>
        <v>-</v>
      </c>
      <c r="H64" s="63"/>
      <c r="I64" s="65"/>
      <c r="J64" s="65"/>
      <c r="K64" s="65"/>
      <c r="L64" s="65"/>
      <c r="M64" s="65"/>
      <c r="N64" s="65"/>
      <c r="O64" s="65"/>
    </row>
    <row r="65" spans="1:15" ht="12.75" customHeight="1" x14ac:dyDescent="0.2">
      <c r="A65" s="61" t="s">
        <v>294</v>
      </c>
      <c r="B65" s="62" t="s">
        <v>295</v>
      </c>
      <c r="C65" s="63">
        <f>+C66+C68+C71</f>
        <v>0</v>
      </c>
      <c r="D65" s="64"/>
      <c r="E65" s="64"/>
      <c r="F65" s="63">
        <f>+F66+F68+F71</f>
        <v>0</v>
      </c>
      <c r="G65" s="63" t="str">
        <f t="shared" si="1"/>
        <v>-</v>
      </c>
      <c r="H65" s="63" t="str">
        <f>IF(D65&lt;&gt;0, F65/D65*100, "-")</f>
        <v>-</v>
      </c>
      <c r="I65" s="65"/>
      <c r="J65" s="65"/>
      <c r="K65" s="65"/>
      <c r="L65" s="65"/>
      <c r="M65" s="65"/>
      <c r="N65" s="65"/>
      <c r="O65" s="65"/>
    </row>
    <row r="66" spans="1:15" ht="12.75" customHeight="1" x14ac:dyDescent="0.2">
      <c r="A66" s="66" t="s">
        <v>296</v>
      </c>
      <c r="B66" s="67" t="s">
        <v>297</v>
      </c>
      <c r="C66" s="63">
        <f>+C67</f>
        <v>0</v>
      </c>
      <c r="D66" s="68"/>
      <c r="E66" s="68"/>
      <c r="F66" s="63">
        <f>+F67</f>
        <v>0</v>
      </c>
      <c r="G66" s="63" t="str">
        <f t="shared" si="1"/>
        <v>-</v>
      </c>
      <c r="H66" s="63"/>
      <c r="I66" s="65"/>
      <c r="J66" s="65"/>
      <c r="K66" s="65"/>
      <c r="L66" s="65"/>
      <c r="M66" s="65"/>
      <c r="N66" s="65"/>
      <c r="O66" s="65"/>
    </row>
    <row r="67" spans="1:15" ht="25.5" customHeight="1" x14ac:dyDescent="0.2">
      <c r="A67" s="79" t="s">
        <v>298</v>
      </c>
      <c r="B67" s="70" t="s">
        <v>299</v>
      </c>
      <c r="C67" s="71">
        <v>0</v>
      </c>
      <c r="D67" s="72"/>
      <c r="E67" s="72"/>
      <c r="F67" s="71"/>
      <c r="G67" s="73" t="str">
        <f t="shared" si="1"/>
        <v>-</v>
      </c>
      <c r="H67" s="63"/>
      <c r="I67" s="65"/>
      <c r="J67" s="65"/>
      <c r="K67" s="65"/>
      <c r="L67" s="65"/>
      <c r="M67" s="65"/>
      <c r="N67" s="65"/>
      <c r="O67" s="65"/>
    </row>
    <row r="68" spans="1:15" ht="25.5" customHeight="1" x14ac:dyDescent="0.2">
      <c r="A68" s="66" t="s">
        <v>300</v>
      </c>
      <c r="B68" s="67" t="s">
        <v>301</v>
      </c>
      <c r="C68" s="63">
        <f>+C69+C70</f>
        <v>0</v>
      </c>
      <c r="D68" s="68"/>
      <c r="E68" s="68"/>
      <c r="F68" s="63">
        <f>+F69+F70</f>
        <v>0</v>
      </c>
      <c r="G68" s="63" t="str">
        <f t="shared" si="1"/>
        <v>-</v>
      </c>
      <c r="H68" s="63"/>
      <c r="I68" s="65"/>
      <c r="J68" s="65"/>
      <c r="K68" s="65"/>
      <c r="L68" s="65"/>
      <c r="M68" s="65"/>
      <c r="N68" s="65"/>
      <c r="O68" s="65"/>
    </row>
    <row r="69" spans="1:15" ht="25.5" customHeight="1" x14ac:dyDescent="0.2">
      <c r="A69" s="79" t="s">
        <v>302</v>
      </c>
      <c r="B69" s="70" t="s">
        <v>303</v>
      </c>
      <c r="C69" s="71">
        <v>0</v>
      </c>
      <c r="D69" s="72"/>
      <c r="E69" s="72"/>
      <c r="F69" s="71"/>
      <c r="G69" s="73" t="str">
        <f t="shared" si="1"/>
        <v>-</v>
      </c>
      <c r="H69" s="63"/>
      <c r="I69" s="65"/>
      <c r="J69" s="65"/>
      <c r="K69" s="65"/>
      <c r="L69" s="65"/>
      <c r="M69" s="65"/>
      <c r="N69" s="65"/>
      <c r="O69" s="65"/>
    </row>
    <row r="70" spans="1:15" ht="12.75" customHeight="1" x14ac:dyDescent="0.2">
      <c r="A70" s="79" t="s">
        <v>304</v>
      </c>
      <c r="B70" s="70" t="s">
        <v>305</v>
      </c>
      <c r="C70" s="71">
        <v>0</v>
      </c>
      <c r="D70" s="72"/>
      <c r="E70" s="72"/>
      <c r="F70" s="71"/>
      <c r="G70" s="71" t="str">
        <f t="shared" si="1"/>
        <v>-</v>
      </c>
      <c r="H70" s="63"/>
      <c r="I70" s="65"/>
      <c r="J70" s="65"/>
      <c r="K70" s="65"/>
      <c r="L70" s="65"/>
      <c r="M70" s="65"/>
      <c r="N70" s="65"/>
      <c r="O70" s="65"/>
    </row>
    <row r="71" spans="1:15" ht="25.5" customHeight="1" x14ac:dyDescent="0.2">
      <c r="A71" s="66" t="s">
        <v>306</v>
      </c>
      <c r="B71" s="67" t="s">
        <v>307</v>
      </c>
      <c r="C71" s="63">
        <f>+C72</f>
        <v>0</v>
      </c>
      <c r="D71" s="68"/>
      <c r="E71" s="68"/>
      <c r="F71" s="63">
        <f>+F72</f>
        <v>0</v>
      </c>
      <c r="G71" s="63" t="str">
        <f t="shared" si="1"/>
        <v>-</v>
      </c>
      <c r="H71" s="63"/>
      <c r="I71" s="65"/>
      <c r="J71" s="65"/>
      <c r="K71" s="65"/>
      <c r="L71" s="65"/>
      <c r="M71" s="65"/>
      <c r="N71" s="65"/>
      <c r="O71" s="65"/>
    </row>
    <row r="72" spans="1:15" ht="25.5" customHeight="1" x14ac:dyDescent="0.2">
      <c r="A72" s="79" t="s">
        <v>308</v>
      </c>
      <c r="B72" s="70" t="s">
        <v>307</v>
      </c>
      <c r="C72" s="71">
        <v>0</v>
      </c>
      <c r="D72" s="72"/>
      <c r="E72" s="72"/>
      <c r="F72" s="71"/>
      <c r="G72" s="71" t="str">
        <f t="shared" si="1"/>
        <v>-</v>
      </c>
      <c r="H72" s="63"/>
      <c r="I72" s="65"/>
      <c r="J72" s="65"/>
      <c r="K72" s="65"/>
      <c r="L72" s="65"/>
      <c r="M72" s="65"/>
      <c r="N72" s="65"/>
      <c r="O72" s="65"/>
    </row>
    <row r="73" spans="1:15" ht="12.75" customHeight="1" x14ac:dyDescent="0.2">
      <c r="A73" s="61" t="s">
        <v>309</v>
      </c>
      <c r="B73" s="62" t="s">
        <v>310</v>
      </c>
      <c r="C73" s="63">
        <f>+C74+C76+C78+C80+C83+C85</f>
        <v>132439.10999999999</v>
      </c>
      <c r="D73" s="64">
        <v>220000</v>
      </c>
      <c r="E73" s="64">
        <v>220000</v>
      </c>
      <c r="F73" s="63">
        <f>+F74+F76+F78+F80+F83+F85</f>
        <v>270655.11</v>
      </c>
      <c r="G73" s="63">
        <f t="shared" ref="G73:G104" si="2">IF(C73&lt;&gt;0, F73/C73*100, "-")</f>
        <v>204.36192148980768</v>
      </c>
      <c r="H73" s="63">
        <f>IF(D73&lt;&gt;0, F73/D73*100, "-")</f>
        <v>123.02504999999999</v>
      </c>
      <c r="I73" s="65"/>
      <c r="J73" s="65"/>
      <c r="K73" s="65"/>
      <c r="L73" s="65"/>
      <c r="M73" s="65"/>
      <c r="N73" s="65"/>
      <c r="O73" s="65"/>
    </row>
    <row r="74" spans="1:15" ht="12.75" customHeight="1" x14ac:dyDescent="0.2">
      <c r="A74" s="66" t="s">
        <v>311</v>
      </c>
      <c r="B74" s="67" t="s">
        <v>312</v>
      </c>
      <c r="C74" s="63">
        <f>+C75</f>
        <v>0</v>
      </c>
      <c r="D74" s="68"/>
      <c r="E74" s="68"/>
      <c r="F74" s="63">
        <f>+F75</f>
        <v>0</v>
      </c>
      <c r="G74" s="63" t="str">
        <f t="shared" si="2"/>
        <v>-</v>
      </c>
      <c r="H74" s="63"/>
      <c r="I74" s="65"/>
      <c r="J74" s="65"/>
      <c r="K74" s="65"/>
      <c r="L74" s="65"/>
      <c r="M74" s="65"/>
      <c r="N74" s="65"/>
      <c r="O74" s="65"/>
    </row>
    <row r="75" spans="1:15" ht="12.75" customHeight="1" x14ac:dyDescent="0.2">
      <c r="A75" s="79" t="s">
        <v>313</v>
      </c>
      <c r="B75" s="70" t="s">
        <v>314</v>
      </c>
      <c r="C75" s="73">
        <v>0</v>
      </c>
      <c r="D75" s="72"/>
      <c r="E75" s="72"/>
      <c r="F75" s="73"/>
      <c r="G75" s="71" t="str">
        <f t="shared" si="2"/>
        <v>-</v>
      </c>
      <c r="H75" s="63"/>
      <c r="I75" s="65"/>
      <c r="J75" s="65"/>
      <c r="K75" s="65"/>
      <c r="L75" s="65"/>
      <c r="M75" s="65"/>
      <c r="N75" s="65"/>
      <c r="O75" s="65"/>
    </row>
    <row r="76" spans="1:15" ht="25.5" customHeight="1" x14ac:dyDescent="0.2">
      <c r="A76" s="66" t="s">
        <v>315</v>
      </c>
      <c r="B76" s="67" t="s">
        <v>316</v>
      </c>
      <c r="C76" s="63">
        <f>+C77</f>
        <v>84247.89</v>
      </c>
      <c r="D76" s="68"/>
      <c r="E76" s="68"/>
      <c r="F76" s="63">
        <f>+F77</f>
        <v>207509.33</v>
      </c>
      <c r="G76" s="63">
        <f t="shared" si="2"/>
        <v>246.3080440352868</v>
      </c>
      <c r="H76" s="63"/>
      <c r="I76" s="65"/>
      <c r="J76" s="65"/>
      <c r="K76" s="65"/>
      <c r="L76" s="65"/>
      <c r="M76" s="65"/>
      <c r="N76" s="65"/>
      <c r="O76" s="65"/>
    </row>
    <row r="77" spans="1:15" ht="25.5" customHeight="1" x14ac:dyDescent="0.2">
      <c r="A77" s="79" t="s">
        <v>317</v>
      </c>
      <c r="B77" s="70" t="s">
        <v>318</v>
      </c>
      <c r="C77" s="73">
        <v>84247.89</v>
      </c>
      <c r="D77" s="72"/>
      <c r="E77" s="72"/>
      <c r="F77" s="71">
        <v>207509.33</v>
      </c>
      <c r="G77" s="71">
        <f t="shared" si="2"/>
        <v>246.3080440352868</v>
      </c>
      <c r="H77" s="63"/>
      <c r="I77" s="65"/>
      <c r="J77" s="65"/>
      <c r="K77" s="65"/>
      <c r="L77" s="65"/>
      <c r="M77" s="65"/>
      <c r="N77" s="65"/>
      <c r="O77" s="65"/>
    </row>
    <row r="78" spans="1:15" ht="12.75" customHeight="1" x14ac:dyDescent="0.2">
      <c r="A78" s="66" t="s">
        <v>319</v>
      </c>
      <c r="B78" s="67" t="s">
        <v>320</v>
      </c>
      <c r="C78" s="63">
        <f>+C79</f>
        <v>0</v>
      </c>
      <c r="D78" s="68"/>
      <c r="E78" s="68"/>
      <c r="F78" s="63">
        <f>+F79</f>
        <v>0</v>
      </c>
      <c r="G78" s="63" t="str">
        <f t="shared" si="2"/>
        <v>-</v>
      </c>
      <c r="H78" s="63"/>
      <c r="I78" s="65"/>
      <c r="J78" s="65"/>
      <c r="K78" s="65"/>
      <c r="L78" s="65"/>
      <c r="M78" s="65"/>
      <c r="N78" s="65"/>
      <c r="O78" s="65"/>
    </row>
    <row r="79" spans="1:15" ht="12.75" customHeight="1" x14ac:dyDescent="0.2">
      <c r="A79" s="79" t="s">
        <v>321</v>
      </c>
      <c r="B79" s="70" t="s">
        <v>322</v>
      </c>
      <c r="C79" s="73">
        <v>0</v>
      </c>
      <c r="D79" s="72"/>
      <c r="E79" s="72"/>
      <c r="F79" s="73"/>
      <c r="G79" s="71" t="str">
        <f t="shared" si="2"/>
        <v>-</v>
      </c>
      <c r="H79" s="63"/>
      <c r="I79" s="65"/>
      <c r="J79" s="65"/>
      <c r="K79" s="65"/>
      <c r="L79" s="65"/>
      <c r="M79" s="65"/>
      <c r="N79" s="65"/>
      <c r="O79" s="65"/>
    </row>
    <row r="80" spans="1:15" ht="12.75" customHeight="1" x14ac:dyDescent="0.2">
      <c r="A80" s="66" t="s">
        <v>323</v>
      </c>
      <c r="B80" s="67" t="s">
        <v>324</v>
      </c>
      <c r="C80" s="63">
        <f>+C81+C82</f>
        <v>0</v>
      </c>
      <c r="D80" s="68"/>
      <c r="E80" s="68"/>
      <c r="F80" s="63">
        <f>+F81+F82</f>
        <v>0</v>
      </c>
      <c r="G80" s="63" t="str">
        <f t="shared" si="2"/>
        <v>-</v>
      </c>
      <c r="H80" s="63"/>
      <c r="I80" s="65"/>
      <c r="J80" s="65"/>
      <c r="K80" s="65"/>
      <c r="L80" s="65"/>
      <c r="M80" s="65"/>
      <c r="N80" s="65"/>
      <c r="O80" s="65"/>
    </row>
    <row r="81" spans="1:15" ht="12.75" customHeight="1" x14ac:dyDescent="0.2">
      <c r="A81" s="79" t="s">
        <v>325</v>
      </c>
      <c r="B81" s="70" t="s">
        <v>326</v>
      </c>
      <c r="C81" s="71">
        <v>0</v>
      </c>
      <c r="D81" s="72"/>
      <c r="E81" s="72"/>
      <c r="F81" s="71"/>
      <c r="G81" s="71" t="str">
        <f t="shared" si="2"/>
        <v>-</v>
      </c>
      <c r="H81" s="63"/>
      <c r="I81" s="65"/>
      <c r="J81" s="65"/>
      <c r="K81" s="65"/>
      <c r="L81" s="65"/>
      <c r="M81" s="65"/>
      <c r="N81" s="65"/>
      <c r="O81" s="65"/>
    </row>
    <row r="82" spans="1:15" ht="25.5" customHeight="1" x14ac:dyDescent="0.2">
      <c r="A82" s="79" t="s">
        <v>327</v>
      </c>
      <c r="B82" s="70" t="s">
        <v>328</v>
      </c>
      <c r="C82" s="73">
        <v>0</v>
      </c>
      <c r="D82" s="72"/>
      <c r="E82" s="72"/>
      <c r="F82" s="73"/>
      <c r="G82" s="71" t="str">
        <f t="shared" si="2"/>
        <v>-</v>
      </c>
      <c r="H82" s="63"/>
      <c r="I82" s="65"/>
      <c r="J82" s="65"/>
      <c r="K82" s="65"/>
      <c r="L82" s="65"/>
      <c r="M82" s="65"/>
      <c r="N82" s="65"/>
      <c r="O82" s="65"/>
    </row>
    <row r="83" spans="1:15" ht="12.75" customHeight="1" x14ac:dyDescent="0.2">
      <c r="A83" s="66" t="s">
        <v>329</v>
      </c>
      <c r="B83" s="67" t="s">
        <v>330</v>
      </c>
      <c r="C83" s="63">
        <f>+C84</f>
        <v>0</v>
      </c>
      <c r="D83" s="68"/>
      <c r="E83" s="68"/>
      <c r="F83" s="63">
        <f>+F84</f>
        <v>0</v>
      </c>
      <c r="G83" s="63" t="str">
        <f t="shared" si="2"/>
        <v>-</v>
      </c>
      <c r="H83" s="63"/>
      <c r="I83" s="65"/>
      <c r="J83" s="65"/>
      <c r="K83" s="65"/>
      <c r="L83" s="65"/>
      <c r="M83" s="65"/>
      <c r="N83" s="65"/>
      <c r="O83" s="65"/>
    </row>
    <row r="84" spans="1:15" ht="12.75" customHeight="1" x14ac:dyDescent="0.2">
      <c r="A84" s="79" t="s">
        <v>331</v>
      </c>
      <c r="B84" s="70" t="s">
        <v>332</v>
      </c>
      <c r="C84" s="71">
        <v>0</v>
      </c>
      <c r="D84" s="72"/>
      <c r="E84" s="72"/>
      <c r="F84" s="71"/>
      <c r="G84" s="71" t="str">
        <f t="shared" si="2"/>
        <v>-</v>
      </c>
      <c r="H84" s="63"/>
      <c r="I84" s="65"/>
      <c r="J84" s="65"/>
      <c r="K84" s="65"/>
      <c r="L84" s="65"/>
      <c r="M84" s="65"/>
      <c r="N84" s="65"/>
      <c r="O84" s="65"/>
    </row>
    <row r="85" spans="1:15" ht="12.75" customHeight="1" x14ac:dyDescent="0.2">
      <c r="A85" s="66" t="s">
        <v>333</v>
      </c>
      <c r="B85" s="67" t="s">
        <v>78</v>
      </c>
      <c r="C85" s="63">
        <f>SUM(C86:C89)</f>
        <v>48191.22</v>
      </c>
      <c r="D85" s="68"/>
      <c r="E85" s="68"/>
      <c r="F85" s="63">
        <f>SUM(F86:F89)</f>
        <v>63145.78</v>
      </c>
      <c r="G85" s="63">
        <f t="shared" si="2"/>
        <v>131.03171075561067</v>
      </c>
      <c r="H85" s="63"/>
      <c r="I85" s="65"/>
      <c r="J85" s="65"/>
      <c r="K85" s="65"/>
      <c r="L85" s="65"/>
      <c r="M85" s="65"/>
      <c r="N85" s="65"/>
      <c r="O85" s="65"/>
    </row>
    <row r="86" spans="1:15" ht="25.5" customHeight="1" x14ac:dyDescent="0.2">
      <c r="A86" s="79" t="s">
        <v>334</v>
      </c>
      <c r="B86" s="70" t="s">
        <v>80</v>
      </c>
      <c r="C86" s="71">
        <v>0</v>
      </c>
      <c r="D86" s="72"/>
      <c r="E86" s="72"/>
      <c r="F86" s="71"/>
      <c r="G86" s="71" t="str">
        <f t="shared" si="2"/>
        <v>-</v>
      </c>
      <c r="H86" s="63"/>
      <c r="I86" s="65"/>
      <c r="J86" s="65"/>
      <c r="K86" s="65"/>
      <c r="L86" s="65"/>
      <c r="M86" s="65"/>
      <c r="N86" s="65"/>
      <c r="O86" s="65"/>
    </row>
    <row r="87" spans="1:15" ht="25.5" customHeight="1" x14ac:dyDescent="0.2">
      <c r="A87" s="79" t="s">
        <v>335</v>
      </c>
      <c r="B87" s="70" t="s">
        <v>82</v>
      </c>
      <c r="C87" s="71">
        <v>0</v>
      </c>
      <c r="D87" s="72"/>
      <c r="E87" s="72"/>
      <c r="F87" s="71"/>
      <c r="G87" s="71" t="str">
        <f t="shared" si="2"/>
        <v>-</v>
      </c>
      <c r="H87" s="63"/>
      <c r="I87" s="65"/>
      <c r="J87" s="65"/>
      <c r="K87" s="65"/>
      <c r="L87" s="65"/>
      <c r="M87" s="65"/>
      <c r="N87" s="65"/>
      <c r="O87" s="65"/>
    </row>
    <row r="88" spans="1:15" ht="25.5" customHeight="1" x14ac:dyDescent="0.2">
      <c r="A88" s="79" t="s">
        <v>336</v>
      </c>
      <c r="B88" s="70" t="s">
        <v>84</v>
      </c>
      <c r="C88" s="71">
        <v>48191.22</v>
      </c>
      <c r="D88" s="68"/>
      <c r="E88" s="68"/>
      <c r="F88" s="71">
        <v>63145.78</v>
      </c>
      <c r="G88" s="71">
        <f t="shared" si="2"/>
        <v>131.03171075561067</v>
      </c>
      <c r="H88" s="63"/>
      <c r="I88" s="65"/>
      <c r="J88" s="65"/>
      <c r="K88" s="65"/>
      <c r="L88" s="65"/>
      <c r="M88" s="65"/>
      <c r="N88" s="65"/>
      <c r="O88" s="65"/>
    </row>
    <row r="89" spans="1:15" ht="25.5" customHeight="1" x14ac:dyDescent="0.2">
      <c r="A89" s="79" t="s">
        <v>337</v>
      </c>
      <c r="B89" s="70" t="s">
        <v>86</v>
      </c>
      <c r="C89" s="71">
        <v>0</v>
      </c>
      <c r="D89" s="68"/>
      <c r="E89" s="68"/>
      <c r="F89" s="71"/>
      <c r="G89" s="71" t="str">
        <f t="shared" si="2"/>
        <v>-</v>
      </c>
      <c r="H89" s="63"/>
      <c r="I89" s="65"/>
      <c r="J89" s="65"/>
      <c r="K89" s="65"/>
      <c r="L89" s="65"/>
      <c r="M89" s="65"/>
      <c r="N89" s="65"/>
      <c r="O89" s="65"/>
    </row>
    <row r="90" spans="1:15" ht="25.5" customHeight="1" x14ac:dyDescent="0.2">
      <c r="A90" s="61" t="s">
        <v>338</v>
      </c>
      <c r="B90" s="62" t="s">
        <v>339</v>
      </c>
      <c r="C90" s="63">
        <f>+C91+C94</f>
        <v>4200</v>
      </c>
      <c r="D90" s="64">
        <v>9666</v>
      </c>
      <c r="E90" s="64">
        <v>9666</v>
      </c>
      <c r="F90" s="63">
        <f>+F91+F94</f>
        <v>7210.51</v>
      </c>
      <c r="G90" s="63">
        <f t="shared" si="2"/>
        <v>171.67880952380955</v>
      </c>
      <c r="H90" s="63">
        <f>IF(D90&lt;&gt;0, F90/D90*100, "-")</f>
        <v>74.5966273536106</v>
      </c>
      <c r="I90" s="65"/>
      <c r="J90" s="65"/>
      <c r="K90" s="65"/>
      <c r="L90" s="65"/>
      <c r="M90" s="65"/>
      <c r="N90" s="65"/>
      <c r="O90" s="65"/>
    </row>
    <row r="91" spans="1:15" ht="12.75" customHeight="1" x14ac:dyDescent="0.2">
      <c r="A91" s="66" t="s">
        <v>340</v>
      </c>
      <c r="B91" s="67" t="s">
        <v>341</v>
      </c>
      <c r="C91" s="63">
        <f>+C92+C93</f>
        <v>0</v>
      </c>
      <c r="D91" s="68"/>
      <c r="E91" s="68"/>
      <c r="F91" s="63">
        <f>+F92+F93</f>
        <v>0</v>
      </c>
      <c r="G91" s="63" t="str">
        <f t="shared" si="2"/>
        <v>-</v>
      </c>
      <c r="H91" s="63"/>
      <c r="I91" s="65"/>
      <c r="J91" s="65"/>
      <c r="K91" s="65"/>
      <c r="L91" s="65"/>
      <c r="M91" s="65"/>
      <c r="N91" s="65"/>
      <c r="O91" s="65"/>
    </row>
    <row r="92" spans="1:15" ht="25.5" customHeight="1" x14ac:dyDescent="0.2">
      <c r="A92" s="79" t="s">
        <v>342</v>
      </c>
      <c r="B92" s="70" t="s">
        <v>343</v>
      </c>
      <c r="C92" s="71">
        <v>0</v>
      </c>
      <c r="D92" s="68"/>
      <c r="E92" s="68"/>
      <c r="F92" s="71"/>
      <c r="G92" s="71" t="str">
        <f t="shared" si="2"/>
        <v>-</v>
      </c>
      <c r="H92" s="63"/>
      <c r="I92" s="65"/>
      <c r="J92" s="65"/>
      <c r="K92" s="65"/>
      <c r="L92" s="65"/>
      <c r="M92" s="65"/>
      <c r="N92" s="65"/>
      <c r="O92" s="65"/>
    </row>
    <row r="93" spans="1:15" ht="25.5" customHeight="1" x14ac:dyDescent="0.2">
      <c r="A93" s="79" t="s">
        <v>344</v>
      </c>
      <c r="B93" s="70" t="s">
        <v>345</v>
      </c>
      <c r="C93" s="71">
        <v>0</v>
      </c>
      <c r="D93" s="68"/>
      <c r="E93" s="68"/>
      <c r="F93" s="71"/>
      <c r="G93" s="71" t="str">
        <f t="shared" si="2"/>
        <v>-</v>
      </c>
      <c r="H93" s="63"/>
      <c r="I93" s="65"/>
      <c r="J93" s="65"/>
      <c r="K93" s="65"/>
      <c r="L93" s="65"/>
      <c r="M93" s="65"/>
      <c r="N93" s="65"/>
      <c r="O93" s="65"/>
    </row>
    <row r="94" spans="1:15" ht="12.75" customHeight="1" x14ac:dyDescent="0.2">
      <c r="A94" s="66" t="s">
        <v>346</v>
      </c>
      <c r="B94" s="67" t="s">
        <v>347</v>
      </c>
      <c r="C94" s="63">
        <f>SUM(C95:C97)</f>
        <v>4200</v>
      </c>
      <c r="D94" s="68"/>
      <c r="E94" s="68"/>
      <c r="F94" s="63">
        <f>SUM(F95:F97)</f>
        <v>7210.51</v>
      </c>
      <c r="G94" s="63">
        <f t="shared" si="2"/>
        <v>171.67880952380955</v>
      </c>
      <c r="H94" s="63"/>
      <c r="I94" s="65"/>
      <c r="J94" s="65"/>
      <c r="K94" s="65"/>
      <c r="L94" s="65"/>
      <c r="M94" s="65"/>
      <c r="N94" s="65"/>
      <c r="O94" s="65"/>
    </row>
    <row r="95" spans="1:15" ht="12.75" customHeight="1" x14ac:dyDescent="0.2">
      <c r="A95" s="79" t="s">
        <v>348</v>
      </c>
      <c r="B95" s="70" t="s">
        <v>349</v>
      </c>
      <c r="C95" s="71">
        <v>4200</v>
      </c>
      <c r="D95" s="68"/>
      <c r="E95" s="68"/>
      <c r="F95" s="71">
        <v>7210.51</v>
      </c>
      <c r="G95" s="71">
        <f t="shared" si="2"/>
        <v>171.67880952380955</v>
      </c>
      <c r="H95" s="63"/>
      <c r="I95" s="65"/>
      <c r="J95" s="65"/>
      <c r="K95" s="65"/>
      <c r="L95" s="65"/>
      <c r="M95" s="65"/>
      <c r="N95" s="65"/>
      <c r="O95" s="65"/>
    </row>
    <row r="96" spans="1:15" ht="12.75" customHeight="1" x14ac:dyDescent="0.2">
      <c r="A96" s="79" t="s">
        <v>350</v>
      </c>
      <c r="B96" s="70" t="s">
        <v>351</v>
      </c>
      <c r="C96" s="71">
        <v>0</v>
      </c>
      <c r="D96" s="68"/>
      <c r="E96" s="68"/>
      <c r="F96" s="71"/>
      <c r="G96" s="71" t="str">
        <f t="shared" si="2"/>
        <v>-</v>
      </c>
      <c r="H96" s="63"/>
      <c r="I96" s="65"/>
      <c r="J96" s="65"/>
      <c r="K96" s="65"/>
      <c r="L96" s="65"/>
      <c r="M96" s="65"/>
      <c r="N96" s="65"/>
      <c r="O96" s="65"/>
    </row>
    <row r="97" spans="1:15" ht="12.75" customHeight="1" x14ac:dyDescent="0.2">
      <c r="A97" s="79" t="s">
        <v>352</v>
      </c>
      <c r="B97" s="70" t="s">
        <v>353</v>
      </c>
      <c r="C97" s="71">
        <v>0</v>
      </c>
      <c r="D97" s="68"/>
      <c r="E97" s="68"/>
      <c r="F97" s="71"/>
      <c r="G97" s="71" t="str">
        <f t="shared" si="2"/>
        <v>-</v>
      </c>
      <c r="H97" s="63"/>
      <c r="I97" s="65"/>
      <c r="J97" s="65"/>
      <c r="K97" s="65"/>
      <c r="L97" s="65"/>
      <c r="M97" s="65"/>
      <c r="N97" s="65"/>
      <c r="O97" s="65"/>
    </row>
    <row r="98" spans="1:15" ht="12.75" customHeight="1" x14ac:dyDescent="0.2">
      <c r="A98" s="61" t="s">
        <v>354</v>
      </c>
      <c r="B98" s="62" t="s">
        <v>355</v>
      </c>
      <c r="C98" s="63">
        <f>+C99+C103+C107</f>
        <v>25935.27</v>
      </c>
      <c r="D98" s="64">
        <v>10295</v>
      </c>
      <c r="E98" s="64">
        <v>10295</v>
      </c>
      <c r="F98" s="63">
        <f>+F99+F103+F107</f>
        <v>26309.83</v>
      </c>
      <c r="G98" s="63">
        <f t="shared" si="2"/>
        <v>101.44421091432632</v>
      </c>
      <c r="H98" s="63">
        <f>IF(D98&lt;&gt;0, F98/D98*100, "-")</f>
        <v>255.55930063137447</v>
      </c>
      <c r="I98" s="65"/>
      <c r="J98" s="65"/>
      <c r="K98" s="65"/>
      <c r="L98" s="65"/>
      <c r="M98" s="65"/>
      <c r="N98" s="65"/>
      <c r="O98" s="65"/>
    </row>
    <row r="99" spans="1:15" ht="12.75" customHeight="1" x14ac:dyDescent="0.2">
      <c r="A99" s="66" t="s">
        <v>356</v>
      </c>
      <c r="B99" s="67" t="s">
        <v>132</v>
      </c>
      <c r="C99" s="63">
        <f>SUM(C100:C102)</f>
        <v>25935.27</v>
      </c>
      <c r="D99" s="68"/>
      <c r="E99" s="68"/>
      <c r="F99" s="63">
        <f>SUM(F100:F102)</f>
        <v>26309.83</v>
      </c>
      <c r="G99" s="63">
        <f t="shared" si="2"/>
        <v>101.44421091432632</v>
      </c>
      <c r="H99" s="63"/>
      <c r="I99" s="65"/>
      <c r="J99" s="65"/>
      <c r="K99" s="65"/>
      <c r="L99" s="65"/>
      <c r="M99" s="65"/>
      <c r="N99" s="65"/>
      <c r="O99" s="65"/>
    </row>
    <row r="100" spans="1:15" ht="12.75" customHeight="1" x14ac:dyDescent="0.2">
      <c r="A100" s="79" t="s">
        <v>357</v>
      </c>
      <c r="B100" s="70" t="s">
        <v>358</v>
      </c>
      <c r="C100" s="71">
        <v>600</v>
      </c>
      <c r="D100" s="68"/>
      <c r="E100" s="68"/>
      <c r="F100" s="71">
        <v>610</v>
      </c>
      <c r="G100" s="71">
        <f t="shared" si="2"/>
        <v>101.66666666666666</v>
      </c>
      <c r="H100" s="63"/>
      <c r="I100" s="65"/>
      <c r="J100" s="65"/>
      <c r="K100" s="65"/>
      <c r="L100" s="65"/>
      <c r="M100" s="65"/>
      <c r="N100" s="65"/>
      <c r="O100" s="65"/>
    </row>
    <row r="101" spans="1:15" ht="12.75" customHeight="1" x14ac:dyDescent="0.2">
      <c r="A101" s="79" t="s">
        <v>359</v>
      </c>
      <c r="B101" s="70" t="s">
        <v>360</v>
      </c>
      <c r="C101" s="71">
        <v>0</v>
      </c>
      <c r="D101" s="68"/>
      <c r="E101" s="68"/>
      <c r="F101" s="71"/>
      <c r="G101" s="71" t="str">
        <f t="shared" si="2"/>
        <v>-</v>
      </c>
      <c r="H101" s="63"/>
      <c r="I101" s="65"/>
      <c r="J101" s="65"/>
      <c r="K101" s="65"/>
      <c r="L101" s="65"/>
      <c r="M101" s="65"/>
      <c r="N101" s="65"/>
      <c r="O101" s="65"/>
    </row>
    <row r="102" spans="1:15" ht="12.75" customHeight="1" x14ac:dyDescent="0.2">
      <c r="A102" s="79" t="s">
        <v>361</v>
      </c>
      <c r="B102" s="70" t="s">
        <v>362</v>
      </c>
      <c r="C102" s="71">
        <v>25335.27</v>
      </c>
      <c r="D102" s="68"/>
      <c r="E102" s="68"/>
      <c r="F102" s="71">
        <v>25699.83</v>
      </c>
      <c r="G102" s="71">
        <f t="shared" si="2"/>
        <v>101.43894262820172</v>
      </c>
      <c r="H102" s="63"/>
      <c r="I102" s="65"/>
      <c r="J102" s="65"/>
      <c r="K102" s="65"/>
      <c r="L102" s="65"/>
      <c r="M102" s="65"/>
      <c r="N102" s="65"/>
      <c r="O102" s="65"/>
    </row>
    <row r="103" spans="1:15" ht="12.75" customHeight="1" x14ac:dyDescent="0.2">
      <c r="A103" s="66" t="s">
        <v>363</v>
      </c>
      <c r="B103" s="67" t="s">
        <v>134</v>
      </c>
      <c r="C103" s="63">
        <f>SUM(C104:C106)</f>
        <v>0</v>
      </c>
      <c r="D103" s="68"/>
      <c r="E103" s="68"/>
      <c r="F103" s="63">
        <f>SUM(F104:F106)</f>
        <v>0</v>
      </c>
      <c r="G103" s="63" t="str">
        <f t="shared" si="2"/>
        <v>-</v>
      </c>
      <c r="H103" s="63"/>
      <c r="I103" s="65"/>
      <c r="J103" s="65"/>
      <c r="K103" s="65"/>
      <c r="L103" s="65"/>
      <c r="M103" s="65"/>
      <c r="N103" s="65"/>
      <c r="O103" s="65"/>
    </row>
    <row r="104" spans="1:15" ht="12.75" customHeight="1" x14ac:dyDescent="0.2">
      <c r="A104" s="79" t="s">
        <v>364</v>
      </c>
      <c r="B104" s="70" t="s">
        <v>365</v>
      </c>
      <c r="C104" s="71">
        <v>0</v>
      </c>
      <c r="D104" s="68"/>
      <c r="E104" s="68"/>
      <c r="F104" s="71"/>
      <c r="G104" s="71" t="str">
        <f t="shared" si="2"/>
        <v>-</v>
      </c>
      <c r="H104" s="63"/>
      <c r="I104" s="65"/>
      <c r="J104" s="65"/>
      <c r="K104" s="65"/>
      <c r="L104" s="65"/>
      <c r="M104" s="65"/>
      <c r="N104" s="65"/>
      <c r="O104" s="65"/>
    </row>
    <row r="105" spans="1:15" ht="12.75" customHeight="1" x14ac:dyDescent="0.2">
      <c r="A105" s="79" t="s">
        <v>366</v>
      </c>
      <c r="B105" s="70" t="s">
        <v>367</v>
      </c>
      <c r="C105" s="71">
        <v>0</v>
      </c>
      <c r="D105" s="68"/>
      <c r="E105" s="68"/>
      <c r="F105" s="71"/>
      <c r="G105" s="71" t="str">
        <f t="shared" ref="G105:G136" si="3">IF(C105&lt;&gt;0, F105/C105*100, "-")</f>
        <v>-</v>
      </c>
      <c r="H105" s="63"/>
      <c r="I105" s="65"/>
      <c r="J105" s="65"/>
      <c r="K105" s="65"/>
      <c r="L105" s="65"/>
      <c r="M105" s="65"/>
      <c r="N105" s="65"/>
      <c r="O105" s="65"/>
    </row>
    <row r="106" spans="1:15" ht="12.75" customHeight="1" x14ac:dyDescent="0.2">
      <c r="A106" s="79" t="s">
        <v>368</v>
      </c>
      <c r="B106" s="70" t="s">
        <v>369</v>
      </c>
      <c r="C106" s="71">
        <v>0</v>
      </c>
      <c r="D106" s="68"/>
      <c r="E106" s="68"/>
      <c r="F106" s="71"/>
      <c r="G106" s="71" t="str">
        <f t="shared" si="3"/>
        <v>-</v>
      </c>
      <c r="H106" s="63"/>
      <c r="I106" s="65"/>
      <c r="J106" s="65"/>
      <c r="K106" s="65"/>
      <c r="L106" s="65"/>
      <c r="M106" s="65"/>
      <c r="N106" s="65"/>
      <c r="O106" s="65"/>
    </row>
    <row r="107" spans="1:15" ht="12.75" customHeight="1" x14ac:dyDescent="0.2">
      <c r="A107" s="66" t="s">
        <v>370</v>
      </c>
      <c r="B107" s="67" t="s">
        <v>371</v>
      </c>
      <c r="C107" s="63">
        <f>SUM(C108:C112)</f>
        <v>0</v>
      </c>
      <c r="D107" s="68"/>
      <c r="E107" s="68"/>
      <c r="F107" s="63">
        <f>SUM(F108:F112)</f>
        <v>0</v>
      </c>
      <c r="G107" s="63" t="str">
        <f t="shared" si="3"/>
        <v>-</v>
      </c>
      <c r="H107" s="63"/>
      <c r="I107" s="65"/>
      <c r="J107" s="65"/>
      <c r="K107" s="65"/>
      <c r="L107" s="65"/>
      <c r="M107" s="65"/>
      <c r="N107" s="65"/>
      <c r="O107" s="65"/>
    </row>
    <row r="108" spans="1:15" ht="12.75" customHeight="1" x14ac:dyDescent="0.2">
      <c r="A108" s="79" t="s">
        <v>372</v>
      </c>
      <c r="B108" s="70" t="s">
        <v>373</v>
      </c>
      <c r="C108" s="71">
        <v>0</v>
      </c>
      <c r="D108" s="68"/>
      <c r="E108" s="68"/>
      <c r="F108" s="71"/>
      <c r="G108" s="71" t="str">
        <f t="shared" si="3"/>
        <v>-</v>
      </c>
      <c r="H108" s="63"/>
      <c r="I108" s="65"/>
      <c r="J108" s="65"/>
      <c r="K108" s="65"/>
      <c r="L108" s="65"/>
      <c r="M108" s="65"/>
      <c r="N108" s="65"/>
      <c r="O108" s="65"/>
    </row>
    <row r="109" spans="1:15" ht="12.75" customHeight="1" x14ac:dyDescent="0.2">
      <c r="A109" s="79" t="s">
        <v>374</v>
      </c>
      <c r="B109" s="70" t="s">
        <v>375</v>
      </c>
      <c r="C109" s="71">
        <v>0</v>
      </c>
      <c r="D109" s="68"/>
      <c r="E109" s="68"/>
      <c r="F109" s="71"/>
      <c r="G109" s="71" t="str">
        <f t="shared" si="3"/>
        <v>-</v>
      </c>
      <c r="H109" s="63"/>
      <c r="I109" s="65"/>
      <c r="J109" s="65"/>
      <c r="K109" s="65"/>
      <c r="L109" s="65"/>
      <c r="M109" s="65"/>
      <c r="N109" s="65"/>
      <c r="O109" s="65"/>
    </row>
    <row r="110" spans="1:15" ht="12.75" customHeight="1" x14ac:dyDescent="0.2">
      <c r="A110" s="79" t="s">
        <v>376</v>
      </c>
      <c r="B110" s="70" t="s">
        <v>377</v>
      </c>
      <c r="C110" s="71">
        <v>0</v>
      </c>
      <c r="D110" s="68"/>
      <c r="E110" s="68"/>
      <c r="F110" s="71"/>
      <c r="G110" s="71" t="str">
        <f t="shared" si="3"/>
        <v>-</v>
      </c>
      <c r="H110" s="63"/>
      <c r="I110" s="65"/>
      <c r="J110" s="65"/>
      <c r="K110" s="65"/>
      <c r="L110" s="65"/>
      <c r="M110" s="65"/>
      <c r="N110" s="65"/>
      <c r="O110" s="65"/>
    </row>
    <row r="111" spans="1:15" ht="12.75" customHeight="1" x14ac:dyDescent="0.2">
      <c r="A111" s="79" t="s">
        <v>378</v>
      </c>
      <c r="B111" s="70" t="s">
        <v>379</v>
      </c>
      <c r="C111" s="71">
        <v>0</v>
      </c>
      <c r="D111" s="68"/>
      <c r="E111" s="68"/>
      <c r="F111" s="71"/>
      <c r="G111" s="71" t="str">
        <f t="shared" si="3"/>
        <v>-</v>
      </c>
      <c r="H111" s="63"/>
      <c r="I111" s="65"/>
      <c r="J111" s="65"/>
      <c r="K111" s="65"/>
      <c r="L111" s="65"/>
      <c r="M111" s="65"/>
      <c r="N111" s="65"/>
      <c r="O111" s="65"/>
    </row>
    <row r="112" spans="1:15" ht="12.75" customHeight="1" x14ac:dyDescent="0.2">
      <c r="A112" s="79" t="s">
        <v>380</v>
      </c>
      <c r="B112" s="70" t="s">
        <v>144</v>
      </c>
      <c r="C112" s="71">
        <v>0</v>
      </c>
      <c r="D112" s="68"/>
      <c r="E112" s="68"/>
      <c r="F112" s="71"/>
      <c r="G112" s="71" t="str">
        <f t="shared" si="3"/>
        <v>-</v>
      </c>
      <c r="H112" s="63"/>
      <c r="I112" s="65"/>
      <c r="J112" s="65"/>
      <c r="K112" s="65"/>
      <c r="L112" s="65"/>
      <c r="M112" s="65"/>
      <c r="N112" s="65"/>
      <c r="O112" s="65"/>
    </row>
    <row r="113" spans="1:15" ht="12.75" customHeight="1" x14ac:dyDescent="0.2">
      <c r="A113" s="55" t="s">
        <v>381</v>
      </c>
      <c r="B113" s="56" t="s">
        <v>382</v>
      </c>
      <c r="C113" s="57">
        <f>+C114+C121+C148+C151+C154</f>
        <v>15399.95</v>
      </c>
      <c r="D113" s="58">
        <f>+D114+D121+D148+D151+D154</f>
        <v>113716</v>
      </c>
      <c r="E113" s="58">
        <f>+E114+E121+E148+E151+E154</f>
        <v>113716</v>
      </c>
      <c r="F113" s="57">
        <f>+F114+F121+F148+F151+F154</f>
        <v>27626</v>
      </c>
      <c r="G113" s="57">
        <f t="shared" si="3"/>
        <v>179.39019282530137</v>
      </c>
      <c r="H113" s="57">
        <f>IF(D113&lt;&gt;0, F113/D113*100, "-")</f>
        <v>24.293854866509552</v>
      </c>
      <c r="I113" s="60"/>
      <c r="J113" s="60"/>
      <c r="K113" s="60"/>
      <c r="L113" s="60"/>
      <c r="M113" s="60"/>
      <c r="N113" s="60"/>
      <c r="O113" s="60"/>
    </row>
    <row r="114" spans="1:15" ht="12.75" customHeight="1" x14ac:dyDescent="0.2">
      <c r="A114" s="61" t="s">
        <v>383</v>
      </c>
      <c r="B114" s="62" t="s">
        <v>384</v>
      </c>
      <c r="C114" s="63">
        <f>+C115+C117</f>
        <v>0</v>
      </c>
      <c r="D114" s="64"/>
      <c r="E114" s="64"/>
      <c r="F114" s="63">
        <f>+F115+F117</f>
        <v>0</v>
      </c>
      <c r="G114" s="63" t="str">
        <f t="shared" si="3"/>
        <v>-</v>
      </c>
      <c r="H114" s="63" t="str">
        <f>IF(D114&lt;&gt;0, F114/D114*100, "-")</f>
        <v>-</v>
      </c>
      <c r="I114" s="65"/>
      <c r="J114" s="65"/>
      <c r="K114" s="65"/>
      <c r="L114" s="65"/>
      <c r="M114" s="65"/>
      <c r="N114" s="65"/>
      <c r="O114" s="65"/>
    </row>
    <row r="115" spans="1:15" ht="12.75" customHeight="1" x14ac:dyDescent="0.2">
      <c r="A115" s="66" t="s">
        <v>385</v>
      </c>
      <c r="B115" s="67" t="s">
        <v>386</v>
      </c>
      <c r="C115" s="63">
        <f>+C116</f>
        <v>0</v>
      </c>
      <c r="D115" s="68"/>
      <c r="E115" s="68"/>
      <c r="F115" s="63">
        <f>+F116</f>
        <v>0</v>
      </c>
      <c r="G115" s="63" t="str">
        <f t="shared" si="3"/>
        <v>-</v>
      </c>
      <c r="H115" s="63"/>
      <c r="I115" s="65"/>
      <c r="J115" s="65"/>
      <c r="K115" s="65"/>
      <c r="L115" s="65"/>
      <c r="M115" s="65"/>
      <c r="N115" s="65"/>
      <c r="O115" s="65"/>
    </row>
    <row r="116" spans="1:15" ht="12.75" customHeight="1" x14ac:dyDescent="0.2">
      <c r="A116" s="79" t="s">
        <v>387</v>
      </c>
      <c r="B116" s="70" t="s">
        <v>155</v>
      </c>
      <c r="C116" s="71">
        <v>0</v>
      </c>
      <c r="D116" s="68"/>
      <c r="E116" s="68"/>
      <c r="F116" s="71"/>
      <c r="G116" s="71" t="str">
        <f t="shared" si="3"/>
        <v>-</v>
      </c>
      <c r="H116" s="63"/>
      <c r="I116" s="65"/>
      <c r="J116" s="65"/>
      <c r="K116" s="65"/>
      <c r="L116" s="65"/>
      <c r="M116" s="65"/>
      <c r="N116" s="65"/>
      <c r="O116" s="65"/>
    </row>
    <row r="117" spans="1:15" ht="12.75" customHeight="1" x14ac:dyDescent="0.2">
      <c r="A117" s="66" t="s">
        <v>388</v>
      </c>
      <c r="B117" s="67" t="s">
        <v>389</v>
      </c>
      <c r="C117" s="63">
        <f>+C118+C119+C120</f>
        <v>0</v>
      </c>
      <c r="D117" s="68"/>
      <c r="E117" s="68"/>
      <c r="F117" s="63">
        <f>+F118+F119+F120</f>
        <v>0</v>
      </c>
      <c r="G117" s="63" t="str">
        <f t="shared" si="3"/>
        <v>-</v>
      </c>
      <c r="H117" s="63"/>
      <c r="I117" s="65"/>
      <c r="J117" s="65"/>
      <c r="K117" s="65"/>
      <c r="L117" s="65"/>
      <c r="M117" s="65"/>
      <c r="N117" s="65"/>
      <c r="O117" s="65"/>
    </row>
    <row r="118" spans="1:15" ht="12.75" customHeight="1" x14ac:dyDescent="0.2">
      <c r="A118" s="79" t="s">
        <v>390</v>
      </c>
      <c r="B118" s="70" t="s">
        <v>391</v>
      </c>
      <c r="C118" s="71">
        <v>0</v>
      </c>
      <c r="D118" s="68"/>
      <c r="E118" s="68"/>
      <c r="F118" s="71"/>
      <c r="G118" s="71" t="str">
        <f t="shared" si="3"/>
        <v>-</v>
      </c>
      <c r="H118" s="63"/>
      <c r="I118" s="65"/>
      <c r="J118" s="65"/>
      <c r="K118" s="65"/>
      <c r="L118" s="65"/>
      <c r="M118" s="65"/>
      <c r="N118" s="65"/>
      <c r="O118" s="65"/>
    </row>
    <row r="119" spans="1:15" ht="12.75" customHeight="1" x14ac:dyDescent="0.2">
      <c r="A119" s="79" t="s">
        <v>392</v>
      </c>
      <c r="B119" s="70" t="s">
        <v>159</v>
      </c>
      <c r="C119" s="71">
        <v>0</v>
      </c>
      <c r="D119" s="68"/>
      <c r="E119" s="68"/>
      <c r="F119" s="71"/>
      <c r="G119" s="71" t="str">
        <f t="shared" si="3"/>
        <v>-</v>
      </c>
      <c r="H119" s="63"/>
      <c r="I119" s="65"/>
      <c r="J119" s="65"/>
      <c r="K119" s="65"/>
      <c r="L119" s="65"/>
      <c r="M119" s="65"/>
      <c r="N119" s="65"/>
      <c r="O119" s="65"/>
    </row>
    <row r="120" spans="1:15" ht="12.75" customHeight="1" x14ac:dyDescent="0.2">
      <c r="A120" s="79" t="s">
        <v>393</v>
      </c>
      <c r="B120" s="70" t="s">
        <v>394</v>
      </c>
      <c r="C120" s="71">
        <v>0</v>
      </c>
      <c r="D120" s="68"/>
      <c r="E120" s="68"/>
      <c r="F120" s="71"/>
      <c r="G120" s="71" t="str">
        <f t="shared" si="3"/>
        <v>-</v>
      </c>
      <c r="H120" s="63"/>
      <c r="I120" s="65"/>
      <c r="J120" s="65"/>
      <c r="K120" s="65"/>
      <c r="L120" s="65"/>
      <c r="M120" s="65"/>
      <c r="N120" s="65"/>
      <c r="O120" s="65"/>
    </row>
    <row r="121" spans="1:15" ht="12.75" customHeight="1" x14ac:dyDescent="0.2">
      <c r="A121" s="61" t="s">
        <v>395</v>
      </c>
      <c r="B121" s="62" t="s">
        <v>396</v>
      </c>
      <c r="C121" s="63">
        <f>+C122+C126+C134+C137+C141+C144</f>
        <v>15399.95</v>
      </c>
      <c r="D121" s="64">
        <v>113716</v>
      </c>
      <c r="E121" s="64">
        <v>113716</v>
      </c>
      <c r="F121" s="63">
        <f>+F122+F126+F134+F137+F141+F144</f>
        <v>27626</v>
      </c>
      <c r="G121" s="63">
        <f t="shared" si="3"/>
        <v>179.39019282530137</v>
      </c>
      <c r="H121" s="63">
        <f>IF(D121&lt;&gt;0, F121/D121*100, "-")</f>
        <v>24.293854866509552</v>
      </c>
      <c r="I121" s="65"/>
      <c r="J121" s="65"/>
      <c r="K121" s="65"/>
      <c r="L121" s="65"/>
      <c r="M121" s="65"/>
      <c r="N121" s="65"/>
      <c r="O121" s="65"/>
    </row>
    <row r="122" spans="1:15" ht="12.75" customHeight="1" x14ac:dyDescent="0.2">
      <c r="A122" s="66" t="s">
        <v>397</v>
      </c>
      <c r="B122" s="67" t="s">
        <v>398</v>
      </c>
      <c r="C122" s="63">
        <f>SUM(C123:C125)</f>
        <v>0</v>
      </c>
      <c r="D122" s="68"/>
      <c r="E122" s="68"/>
      <c r="F122" s="63">
        <f>SUM(F123:F125)</f>
        <v>0</v>
      </c>
      <c r="G122" s="63" t="str">
        <f t="shared" si="3"/>
        <v>-</v>
      </c>
      <c r="H122" s="63"/>
      <c r="I122" s="65"/>
      <c r="J122" s="65"/>
      <c r="K122" s="65"/>
      <c r="L122" s="65"/>
      <c r="M122" s="65"/>
      <c r="N122" s="65"/>
      <c r="O122" s="65"/>
    </row>
    <row r="123" spans="1:15" ht="12.75" customHeight="1" x14ac:dyDescent="0.2">
      <c r="A123" s="79" t="s">
        <v>399</v>
      </c>
      <c r="B123" s="70" t="s">
        <v>165</v>
      </c>
      <c r="C123" s="71">
        <v>0</v>
      </c>
      <c r="D123" s="68"/>
      <c r="E123" s="68"/>
      <c r="F123" s="71"/>
      <c r="G123" s="71" t="str">
        <f t="shared" si="3"/>
        <v>-</v>
      </c>
      <c r="H123" s="63"/>
      <c r="I123" s="65"/>
      <c r="J123" s="65"/>
      <c r="K123" s="65"/>
      <c r="L123" s="65"/>
      <c r="M123" s="65"/>
      <c r="N123" s="65"/>
      <c r="O123" s="65"/>
    </row>
    <row r="124" spans="1:15" ht="12.75" customHeight="1" x14ac:dyDescent="0.2">
      <c r="A124" s="79" t="s">
        <v>400</v>
      </c>
      <c r="B124" s="70" t="s">
        <v>167</v>
      </c>
      <c r="C124" s="71">
        <v>0</v>
      </c>
      <c r="D124" s="68"/>
      <c r="E124" s="68"/>
      <c r="F124" s="71"/>
      <c r="G124" s="71" t="str">
        <f t="shared" si="3"/>
        <v>-</v>
      </c>
      <c r="H124" s="63"/>
      <c r="I124" s="65"/>
      <c r="J124" s="65"/>
      <c r="K124" s="65"/>
      <c r="L124" s="65"/>
      <c r="M124" s="65"/>
      <c r="N124" s="65"/>
      <c r="O124" s="65"/>
    </row>
    <row r="125" spans="1:15" ht="12.75" customHeight="1" x14ac:dyDescent="0.2">
      <c r="A125" s="79" t="s">
        <v>401</v>
      </c>
      <c r="B125" s="70" t="s">
        <v>402</v>
      </c>
      <c r="C125" s="71">
        <v>0</v>
      </c>
      <c r="D125" s="68"/>
      <c r="E125" s="68"/>
      <c r="F125" s="71"/>
      <c r="G125" s="71" t="str">
        <f t="shared" si="3"/>
        <v>-</v>
      </c>
      <c r="H125" s="63"/>
      <c r="I125" s="65"/>
      <c r="J125" s="65"/>
      <c r="K125" s="65"/>
      <c r="L125" s="65"/>
      <c r="M125" s="65"/>
      <c r="N125" s="65"/>
      <c r="O125" s="65"/>
    </row>
    <row r="126" spans="1:15" ht="12.75" customHeight="1" x14ac:dyDescent="0.2">
      <c r="A126" s="66" t="s">
        <v>403</v>
      </c>
      <c r="B126" s="67" t="s">
        <v>404</v>
      </c>
      <c r="C126" s="63">
        <f>SUM(C127:C133)</f>
        <v>9901.58</v>
      </c>
      <c r="D126" s="68"/>
      <c r="E126" s="68"/>
      <c r="F126" s="63">
        <f>SUM(F127:F133)</f>
        <v>25963.64</v>
      </c>
      <c r="G126" s="63">
        <f t="shared" si="3"/>
        <v>262.21714110273308</v>
      </c>
      <c r="H126" s="63"/>
      <c r="I126" s="65"/>
      <c r="J126" s="65"/>
      <c r="K126" s="65"/>
      <c r="L126" s="65"/>
      <c r="M126" s="65"/>
      <c r="N126" s="65"/>
      <c r="O126" s="65"/>
    </row>
    <row r="127" spans="1:15" ht="12.75" customHeight="1" x14ac:dyDescent="0.2">
      <c r="A127" s="79" t="s">
        <v>405</v>
      </c>
      <c r="B127" s="70" t="s">
        <v>171</v>
      </c>
      <c r="C127" s="71">
        <v>1529.75</v>
      </c>
      <c r="D127" s="68"/>
      <c r="E127" s="68"/>
      <c r="F127" s="71">
        <v>23161.25</v>
      </c>
      <c r="G127" s="71">
        <f t="shared" si="3"/>
        <v>1514.0545840823665</v>
      </c>
      <c r="H127" s="63"/>
      <c r="I127" s="65"/>
      <c r="J127" s="65"/>
      <c r="K127" s="65"/>
      <c r="L127" s="65"/>
      <c r="M127" s="65"/>
      <c r="N127" s="65"/>
      <c r="O127" s="65"/>
    </row>
    <row r="128" spans="1:15" ht="12.75" customHeight="1" x14ac:dyDescent="0.2">
      <c r="A128" s="79" t="s">
        <v>406</v>
      </c>
      <c r="B128" s="70" t="s">
        <v>407</v>
      </c>
      <c r="C128" s="71">
        <v>1759.4</v>
      </c>
      <c r="D128" s="68"/>
      <c r="E128" s="68"/>
      <c r="F128" s="71"/>
      <c r="G128" s="71">
        <f t="shared" si="3"/>
        <v>0</v>
      </c>
      <c r="H128" s="63"/>
      <c r="I128" s="65"/>
      <c r="J128" s="65"/>
      <c r="K128" s="65"/>
      <c r="L128" s="65"/>
      <c r="M128" s="65"/>
      <c r="N128" s="65"/>
      <c r="O128" s="65"/>
    </row>
    <row r="129" spans="1:15" ht="12.75" customHeight="1" x14ac:dyDescent="0.2">
      <c r="A129" s="79" t="s">
        <v>408</v>
      </c>
      <c r="B129" s="70" t="s">
        <v>409</v>
      </c>
      <c r="C129" s="71">
        <v>6612.43</v>
      </c>
      <c r="D129" s="68"/>
      <c r="E129" s="68"/>
      <c r="F129" s="71">
        <v>497.39</v>
      </c>
      <c r="G129" s="71">
        <f t="shared" si="3"/>
        <v>7.5220456019950293</v>
      </c>
      <c r="H129" s="63"/>
      <c r="I129" s="65"/>
      <c r="J129" s="65"/>
      <c r="K129" s="65"/>
      <c r="L129" s="65"/>
      <c r="M129" s="65"/>
      <c r="N129" s="65"/>
      <c r="O129" s="65"/>
    </row>
    <row r="130" spans="1:15" ht="12.75" customHeight="1" x14ac:dyDescent="0.2">
      <c r="A130" s="79" t="s">
        <v>410</v>
      </c>
      <c r="B130" s="70" t="s">
        <v>411</v>
      </c>
      <c r="C130" s="71">
        <v>0</v>
      </c>
      <c r="D130" s="68"/>
      <c r="E130" s="68"/>
      <c r="F130" s="71">
        <v>2305</v>
      </c>
      <c r="G130" s="71" t="str">
        <f t="shared" si="3"/>
        <v>-</v>
      </c>
      <c r="H130" s="63"/>
      <c r="I130" s="65"/>
      <c r="J130" s="65"/>
      <c r="K130" s="65"/>
      <c r="L130" s="65"/>
      <c r="M130" s="65"/>
      <c r="N130" s="65"/>
      <c r="O130" s="65"/>
    </row>
    <row r="131" spans="1:15" ht="12.75" customHeight="1" x14ac:dyDescent="0.2">
      <c r="A131" s="79" t="s">
        <v>412</v>
      </c>
      <c r="B131" s="70" t="s">
        <v>413</v>
      </c>
      <c r="C131" s="71">
        <v>0</v>
      </c>
      <c r="D131" s="68"/>
      <c r="E131" s="68"/>
      <c r="F131" s="71"/>
      <c r="G131" s="71" t="str">
        <f t="shared" si="3"/>
        <v>-</v>
      </c>
      <c r="H131" s="63"/>
      <c r="I131" s="65"/>
      <c r="J131" s="65"/>
      <c r="K131" s="65"/>
      <c r="L131" s="65"/>
      <c r="M131" s="65"/>
      <c r="N131" s="65"/>
      <c r="O131" s="65"/>
    </row>
    <row r="132" spans="1:15" ht="12.75" customHeight="1" x14ac:dyDescent="0.2">
      <c r="A132" s="79" t="s">
        <v>414</v>
      </c>
      <c r="B132" s="70" t="s">
        <v>173</v>
      </c>
      <c r="C132" s="71">
        <v>0</v>
      </c>
      <c r="D132" s="68"/>
      <c r="E132" s="68"/>
      <c r="F132" s="71"/>
      <c r="G132" s="71" t="str">
        <f t="shared" si="3"/>
        <v>-</v>
      </c>
      <c r="H132" s="63"/>
      <c r="I132" s="65"/>
      <c r="J132" s="65"/>
      <c r="K132" s="65"/>
      <c r="L132" s="65"/>
      <c r="M132" s="65"/>
      <c r="N132" s="65"/>
      <c r="O132" s="65"/>
    </row>
    <row r="133" spans="1:15" ht="12.75" customHeight="1" x14ac:dyDescent="0.2">
      <c r="A133" s="79" t="s">
        <v>415</v>
      </c>
      <c r="B133" s="70" t="s">
        <v>175</v>
      </c>
      <c r="C133" s="71">
        <v>0</v>
      </c>
      <c r="D133" s="68"/>
      <c r="E133" s="68"/>
      <c r="F133" s="71"/>
      <c r="G133" s="71" t="str">
        <f t="shared" si="3"/>
        <v>-</v>
      </c>
      <c r="H133" s="63"/>
      <c r="I133" s="65"/>
      <c r="J133" s="65"/>
      <c r="K133" s="65"/>
      <c r="L133" s="65"/>
      <c r="M133" s="65"/>
      <c r="N133" s="65"/>
      <c r="O133" s="65"/>
    </row>
    <row r="134" spans="1:15" ht="12.75" customHeight="1" x14ac:dyDescent="0.2">
      <c r="A134" s="66" t="s">
        <v>416</v>
      </c>
      <c r="B134" s="67" t="s">
        <v>417</v>
      </c>
      <c r="C134" s="63">
        <f>+C135+C136</f>
        <v>0</v>
      </c>
      <c r="D134" s="68"/>
      <c r="E134" s="68"/>
      <c r="F134" s="63">
        <f>+F135+F136</f>
        <v>0</v>
      </c>
      <c r="G134" s="63" t="str">
        <f t="shared" si="3"/>
        <v>-</v>
      </c>
      <c r="H134" s="63"/>
      <c r="I134" s="65"/>
      <c r="J134" s="65"/>
      <c r="K134" s="65"/>
      <c r="L134" s="65"/>
      <c r="M134" s="65"/>
      <c r="N134" s="65"/>
      <c r="O134" s="65"/>
    </row>
    <row r="135" spans="1:15" ht="12.75" customHeight="1" x14ac:dyDescent="0.2">
      <c r="A135" s="79" t="s">
        <v>418</v>
      </c>
      <c r="B135" s="70" t="s">
        <v>179</v>
      </c>
      <c r="C135" s="71">
        <v>0</v>
      </c>
      <c r="D135" s="68"/>
      <c r="E135" s="68"/>
      <c r="F135" s="71"/>
      <c r="G135" s="71" t="str">
        <f t="shared" si="3"/>
        <v>-</v>
      </c>
      <c r="H135" s="63"/>
      <c r="I135" s="65"/>
      <c r="J135" s="65"/>
      <c r="K135" s="65"/>
      <c r="L135" s="65"/>
      <c r="M135" s="65"/>
      <c r="N135" s="65"/>
      <c r="O135" s="65"/>
    </row>
    <row r="136" spans="1:15" ht="12.75" customHeight="1" x14ac:dyDescent="0.2">
      <c r="A136" s="79" t="s">
        <v>419</v>
      </c>
      <c r="B136" s="70" t="s">
        <v>181</v>
      </c>
      <c r="C136" s="71">
        <v>0</v>
      </c>
      <c r="D136" s="68"/>
      <c r="E136" s="68"/>
      <c r="F136" s="71"/>
      <c r="G136" s="71" t="str">
        <f t="shared" si="3"/>
        <v>-</v>
      </c>
      <c r="H136" s="63"/>
      <c r="I136" s="65"/>
      <c r="J136" s="65"/>
      <c r="K136" s="65"/>
      <c r="L136" s="65"/>
      <c r="M136" s="65"/>
      <c r="N136" s="65"/>
      <c r="O136" s="65"/>
    </row>
    <row r="137" spans="1:15" ht="12.75" customHeight="1" x14ac:dyDescent="0.2">
      <c r="A137" s="66" t="s">
        <v>420</v>
      </c>
      <c r="B137" s="67" t="s">
        <v>421</v>
      </c>
      <c r="C137" s="63">
        <f>+C138+C139+C140</f>
        <v>5498.37</v>
      </c>
      <c r="D137" s="68"/>
      <c r="E137" s="68"/>
      <c r="F137" s="63">
        <f>+F138+F139+F140</f>
        <v>1662.36</v>
      </c>
      <c r="G137" s="63">
        <f t="shared" ref="G137:G162" si="4">IF(C137&lt;&gt;0, F137/C137*100, "-")</f>
        <v>30.233687438277162</v>
      </c>
      <c r="H137" s="63"/>
      <c r="I137" s="65"/>
      <c r="J137" s="65"/>
      <c r="K137" s="65"/>
      <c r="L137" s="65"/>
      <c r="M137" s="65"/>
      <c r="N137" s="65"/>
      <c r="O137" s="65"/>
    </row>
    <row r="138" spans="1:15" ht="12.75" customHeight="1" x14ac:dyDescent="0.2">
      <c r="A138" s="79" t="s">
        <v>422</v>
      </c>
      <c r="B138" s="70" t="s">
        <v>423</v>
      </c>
      <c r="C138" s="71">
        <v>5498.37</v>
      </c>
      <c r="D138" s="68"/>
      <c r="E138" s="68"/>
      <c r="F138" s="71">
        <v>1662.36</v>
      </c>
      <c r="G138" s="71">
        <f t="shared" si="4"/>
        <v>30.233687438277162</v>
      </c>
      <c r="H138" s="63"/>
      <c r="I138" s="65"/>
      <c r="J138" s="65"/>
      <c r="K138" s="65"/>
      <c r="L138" s="65"/>
      <c r="M138" s="65"/>
      <c r="N138" s="65"/>
      <c r="O138" s="65"/>
    </row>
    <row r="139" spans="1:15" ht="12.75" customHeight="1" x14ac:dyDescent="0.2">
      <c r="A139" s="79" t="s">
        <v>424</v>
      </c>
      <c r="B139" s="70" t="s">
        <v>425</v>
      </c>
      <c r="C139" s="71">
        <v>0</v>
      </c>
      <c r="D139" s="68"/>
      <c r="E139" s="68"/>
      <c r="F139" s="71"/>
      <c r="G139" s="71" t="str">
        <f t="shared" si="4"/>
        <v>-</v>
      </c>
      <c r="H139" s="63"/>
      <c r="I139" s="65"/>
      <c r="J139" s="65"/>
      <c r="K139" s="65"/>
      <c r="L139" s="65"/>
      <c r="M139" s="65"/>
      <c r="N139" s="65"/>
      <c r="O139" s="65"/>
    </row>
    <row r="140" spans="1:15" ht="12.75" customHeight="1" x14ac:dyDescent="0.2">
      <c r="A140" s="79" t="s">
        <v>426</v>
      </c>
      <c r="B140" s="70" t="s">
        <v>427</v>
      </c>
      <c r="C140" s="71">
        <v>0</v>
      </c>
      <c r="D140" s="68"/>
      <c r="E140" s="68"/>
      <c r="F140" s="71"/>
      <c r="G140" s="71" t="str">
        <f t="shared" si="4"/>
        <v>-</v>
      </c>
      <c r="H140" s="63"/>
      <c r="I140" s="65"/>
      <c r="J140" s="65"/>
      <c r="K140" s="65"/>
      <c r="L140" s="65"/>
      <c r="M140" s="65"/>
      <c r="N140" s="65"/>
      <c r="O140" s="65"/>
    </row>
    <row r="141" spans="1:15" ht="12.75" customHeight="1" x14ac:dyDescent="0.2">
      <c r="A141" s="66" t="s">
        <v>428</v>
      </c>
      <c r="B141" s="67" t="s">
        <v>429</v>
      </c>
      <c r="C141" s="63">
        <f>+C142+C143</f>
        <v>0</v>
      </c>
      <c r="D141" s="68"/>
      <c r="E141" s="68"/>
      <c r="F141" s="63">
        <f>+F142+F143</f>
        <v>0</v>
      </c>
      <c r="G141" s="63" t="str">
        <f t="shared" si="4"/>
        <v>-</v>
      </c>
      <c r="H141" s="63"/>
      <c r="I141" s="65"/>
      <c r="J141" s="65"/>
      <c r="K141" s="65"/>
      <c r="L141" s="65"/>
      <c r="M141" s="65"/>
      <c r="N141" s="65"/>
      <c r="O141" s="65"/>
    </row>
    <row r="142" spans="1:15" ht="12.75" customHeight="1" x14ac:dyDescent="0.2">
      <c r="A142" s="79" t="s">
        <v>430</v>
      </c>
      <c r="B142" s="70" t="s">
        <v>431</v>
      </c>
      <c r="C142" s="71">
        <v>0</v>
      </c>
      <c r="D142" s="68"/>
      <c r="E142" s="68"/>
      <c r="F142" s="71"/>
      <c r="G142" s="71" t="str">
        <f t="shared" si="4"/>
        <v>-</v>
      </c>
      <c r="H142" s="63"/>
      <c r="I142" s="65"/>
      <c r="J142" s="65"/>
      <c r="K142" s="65"/>
      <c r="L142" s="65"/>
      <c r="M142" s="65"/>
      <c r="N142" s="65"/>
      <c r="O142" s="65"/>
    </row>
    <row r="143" spans="1:15" ht="12.75" customHeight="1" x14ac:dyDescent="0.2">
      <c r="A143" s="79" t="s">
        <v>432</v>
      </c>
      <c r="B143" s="70" t="s">
        <v>185</v>
      </c>
      <c r="C143" s="71">
        <v>0</v>
      </c>
      <c r="D143" s="68"/>
      <c r="E143" s="68"/>
      <c r="F143" s="71"/>
      <c r="G143" s="71" t="str">
        <f t="shared" si="4"/>
        <v>-</v>
      </c>
      <c r="H143" s="63"/>
      <c r="I143" s="65"/>
      <c r="J143" s="65"/>
      <c r="K143" s="65"/>
      <c r="L143" s="65"/>
      <c r="M143" s="65"/>
      <c r="N143" s="65"/>
      <c r="O143" s="65"/>
    </row>
    <row r="144" spans="1:15" ht="12.75" customHeight="1" x14ac:dyDescent="0.2">
      <c r="A144" s="66" t="s">
        <v>433</v>
      </c>
      <c r="B144" s="67" t="s">
        <v>434</v>
      </c>
      <c r="C144" s="63">
        <f>+C145+C146+C147</f>
        <v>0</v>
      </c>
      <c r="D144" s="68"/>
      <c r="E144" s="68"/>
      <c r="F144" s="63">
        <f>+F145+F146+F147</f>
        <v>0</v>
      </c>
      <c r="G144" s="63" t="str">
        <f t="shared" si="4"/>
        <v>-</v>
      </c>
      <c r="H144" s="63"/>
      <c r="I144" s="65"/>
      <c r="J144" s="65"/>
      <c r="K144" s="65"/>
      <c r="L144" s="65"/>
      <c r="M144" s="65"/>
      <c r="N144" s="65"/>
      <c r="O144" s="65"/>
    </row>
    <row r="145" spans="1:15" ht="12.75" customHeight="1" x14ac:dyDescent="0.2">
      <c r="A145" s="79" t="s">
        <v>435</v>
      </c>
      <c r="B145" s="70" t="s">
        <v>436</v>
      </c>
      <c r="C145" s="71">
        <v>0</v>
      </c>
      <c r="D145" s="68"/>
      <c r="E145" s="68"/>
      <c r="F145" s="71"/>
      <c r="G145" s="71" t="str">
        <f t="shared" si="4"/>
        <v>-</v>
      </c>
      <c r="H145" s="63"/>
      <c r="I145" s="65"/>
      <c r="J145" s="65"/>
      <c r="K145" s="65"/>
      <c r="L145" s="65"/>
      <c r="M145" s="65"/>
      <c r="N145" s="65"/>
      <c r="O145" s="65"/>
    </row>
    <row r="146" spans="1:15" ht="12.75" customHeight="1" x14ac:dyDescent="0.2">
      <c r="A146" s="79" t="s">
        <v>437</v>
      </c>
      <c r="B146" s="70" t="s">
        <v>438</v>
      </c>
      <c r="C146" s="71">
        <v>0</v>
      </c>
      <c r="D146" s="68"/>
      <c r="E146" s="68"/>
      <c r="F146" s="71"/>
      <c r="G146" s="71" t="str">
        <f t="shared" si="4"/>
        <v>-</v>
      </c>
      <c r="H146" s="63"/>
      <c r="I146" s="65"/>
      <c r="J146" s="65"/>
      <c r="K146" s="65"/>
      <c r="L146" s="65"/>
      <c r="M146" s="65"/>
      <c r="N146" s="65"/>
      <c r="O146" s="65"/>
    </row>
    <row r="147" spans="1:15" ht="12.75" customHeight="1" x14ac:dyDescent="0.2">
      <c r="A147" s="79" t="s">
        <v>439</v>
      </c>
      <c r="B147" s="70" t="s">
        <v>440</v>
      </c>
      <c r="C147" s="71">
        <v>0</v>
      </c>
      <c r="D147" s="68"/>
      <c r="E147" s="68"/>
      <c r="F147" s="71"/>
      <c r="G147" s="71" t="str">
        <f t="shared" si="4"/>
        <v>-</v>
      </c>
      <c r="H147" s="63"/>
      <c r="I147" s="65"/>
      <c r="J147" s="65"/>
      <c r="K147" s="65"/>
      <c r="L147" s="65"/>
      <c r="M147" s="65"/>
      <c r="N147" s="65"/>
      <c r="O147" s="65"/>
    </row>
    <row r="148" spans="1:15" ht="25.5" customHeight="1" x14ac:dyDescent="0.2">
      <c r="A148" s="61" t="s">
        <v>441</v>
      </c>
      <c r="B148" s="62" t="s">
        <v>442</v>
      </c>
      <c r="C148" s="63">
        <f>+C149</f>
        <v>0</v>
      </c>
      <c r="D148" s="64"/>
      <c r="E148" s="64"/>
      <c r="F148" s="63">
        <f>+F149</f>
        <v>0</v>
      </c>
      <c r="G148" s="63" t="str">
        <f t="shared" si="4"/>
        <v>-</v>
      </c>
      <c r="H148" s="63" t="str">
        <f>IF(D148&lt;&gt;0, F148/D148*100, "-")</f>
        <v>-</v>
      </c>
      <c r="I148" s="65"/>
      <c r="J148" s="65"/>
      <c r="K148" s="65"/>
      <c r="L148" s="65"/>
      <c r="M148" s="65"/>
      <c r="N148" s="65"/>
      <c r="O148" s="65"/>
    </row>
    <row r="149" spans="1:15" ht="12.75" customHeight="1" x14ac:dyDescent="0.2">
      <c r="A149" s="66" t="s">
        <v>443</v>
      </c>
      <c r="B149" s="67" t="s">
        <v>444</v>
      </c>
      <c r="C149" s="63">
        <f>+C150</f>
        <v>0</v>
      </c>
      <c r="D149" s="68"/>
      <c r="E149" s="68"/>
      <c r="F149" s="63">
        <f>+F150</f>
        <v>0</v>
      </c>
      <c r="G149" s="63" t="str">
        <f t="shared" si="4"/>
        <v>-</v>
      </c>
      <c r="H149" s="63"/>
      <c r="I149" s="65"/>
      <c r="J149" s="65"/>
      <c r="K149" s="65"/>
      <c r="L149" s="65"/>
      <c r="M149" s="65"/>
      <c r="N149" s="65"/>
      <c r="O149" s="65"/>
    </row>
    <row r="150" spans="1:15" ht="12.75" customHeight="1" x14ac:dyDescent="0.2">
      <c r="A150" s="79" t="s">
        <v>445</v>
      </c>
      <c r="B150" s="70" t="s">
        <v>446</v>
      </c>
      <c r="C150" s="71"/>
      <c r="D150" s="68"/>
      <c r="E150" s="68"/>
      <c r="F150" s="71"/>
      <c r="G150" s="71" t="str">
        <f t="shared" si="4"/>
        <v>-</v>
      </c>
      <c r="H150" s="63"/>
      <c r="I150" s="65"/>
      <c r="J150" s="65"/>
      <c r="K150" s="65"/>
      <c r="L150" s="65"/>
      <c r="M150" s="65"/>
      <c r="N150" s="65"/>
      <c r="O150" s="65"/>
    </row>
    <row r="151" spans="1:15" ht="12.75" customHeight="1" x14ac:dyDescent="0.2">
      <c r="A151" s="61" t="s">
        <v>447</v>
      </c>
      <c r="B151" s="62" t="s">
        <v>448</v>
      </c>
      <c r="C151" s="63">
        <f>+C152</f>
        <v>0</v>
      </c>
      <c r="D151" s="64"/>
      <c r="E151" s="64"/>
      <c r="F151" s="63">
        <f>+F152</f>
        <v>0</v>
      </c>
      <c r="G151" s="63" t="str">
        <f t="shared" si="4"/>
        <v>-</v>
      </c>
      <c r="H151" s="63" t="str">
        <f>IF(D151&lt;&gt;0, F151/D151*100, "-")</f>
        <v>-</v>
      </c>
      <c r="I151" s="65"/>
      <c r="J151" s="65"/>
      <c r="K151" s="65"/>
      <c r="L151" s="65"/>
      <c r="M151" s="65"/>
      <c r="N151" s="65"/>
      <c r="O151" s="65"/>
    </row>
    <row r="152" spans="1:15" ht="12.75" customHeight="1" x14ac:dyDescent="0.2">
      <c r="A152" s="66" t="s">
        <v>449</v>
      </c>
      <c r="B152" s="67" t="s">
        <v>450</v>
      </c>
      <c r="C152" s="63">
        <f>+C153</f>
        <v>0</v>
      </c>
      <c r="D152" s="68"/>
      <c r="E152" s="68"/>
      <c r="F152" s="63">
        <f>+F153</f>
        <v>0</v>
      </c>
      <c r="G152" s="63" t="str">
        <f t="shared" si="4"/>
        <v>-</v>
      </c>
      <c r="H152" s="63"/>
      <c r="I152" s="65"/>
      <c r="J152" s="65"/>
      <c r="K152" s="65"/>
      <c r="L152" s="65"/>
      <c r="M152" s="65"/>
      <c r="N152" s="65"/>
      <c r="O152" s="65"/>
    </row>
    <row r="153" spans="1:15" ht="12.75" customHeight="1" x14ac:dyDescent="0.2">
      <c r="A153" s="79" t="s">
        <v>451</v>
      </c>
      <c r="B153" s="70" t="s">
        <v>452</v>
      </c>
      <c r="C153" s="71"/>
      <c r="D153" s="68"/>
      <c r="E153" s="68"/>
      <c r="F153" s="71"/>
      <c r="G153" s="71" t="str">
        <f t="shared" si="4"/>
        <v>-</v>
      </c>
      <c r="H153" s="63"/>
      <c r="I153" s="65"/>
      <c r="J153" s="65"/>
      <c r="K153" s="65"/>
      <c r="L153" s="65"/>
      <c r="M153" s="65"/>
      <c r="N153" s="65"/>
      <c r="O153" s="65"/>
    </row>
    <row r="154" spans="1:15" ht="12.75" customHeight="1" x14ac:dyDescent="0.2">
      <c r="A154" s="61" t="s">
        <v>453</v>
      </c>
      <c r="B154" s="62" t="s">
        <v>454</v>
      </c>
      <c r="C154" s="63">
        <f>+C155+C157+C159+C161</f>
        <v>0</v>
      </c>
      <c r="D154" s="64"/>
      <c r="E154" s="64"/>
      <c r="F154" s="63">
        <f>+F155+F157+F159+F161</f>
        <v>0</v>
      </c>
      <c r="G154" s="63" t="str">
        <f t="shared" si="4"/>
        <v>-</v>
      </c>
      <c r="H154" s="63" t="str">
        <f>IF(D154&lt;&gt;0, F154/D154*100, "-")</f>
        <v>-</v>
      </c>
      <c r="I154" s="65"/>
      <c r="J154" s="65"/>
      <c r="K154" s="65"/>
      <c r="L154" s="65"/>
      <c r="M154" s="65"/>
      <c r="N154" s="65"/>
      <c r="O154" s="65"/>
    </row>
    <row r="155" spans="1:15" ht="12.75" customHeight="1" x14ac:dyDescent="0.2">
      <c r="A155" s="66" t="s">
        <v>455</v>
      </c>
      <c r="B155" s="67" t="s">
        <v>456</v>
      </c>
      <c r="C155" s="63">
        <f>+C156</f>
        <v>0</v>
      </c>
      <c r="D155" s="68"/>
      <c r="E155" s="68"/>
      <c r="F155" s="63">
        <f>+F156</f>
        <v>0</v>
      </c>
      <c r="G155" s="63" t="str">
        <f t="shared" si="4"/>
        <v>-</v>
      </c>
      <c r="H155" s="63"/>
      <c r="I155" s="65"/>
      <c r="J155" s="65"/>
      <c r="K155" s="65"/>
      <c r="L155" s="65"/>
      <c r="M155" s="65"/>
      <c r="N155" s="65"/>
      <c r="O155" s="65"/>
    </row>
    <row r="156" spans="1:15" ht="12.75" customHeight="1" x14ac:dyDescent="0.2">
      <c r="A156" s="79" t="s">
        <v>457</v>
      </c>
      <c r="B156" s="70" t="s">
        <v>456</v>
      </c>
      <c r="C156" s="71"/>
      <c r="D156" s="68"/>
      <c r="E156" s="68"/>
      <c r="F156" s="71"/>
      <c r="G156" s="71" t="str">
        <f t="shared" si="4"/>
        <v>-</v>
      </c>
      <c r="H156" s="63"/>
      <c r="I156" s="65"/>
      <c r="J156" s="65"/>
      <c r="K156" s="65"/>
      <c r="L156" s="65"/>
      <c r="M156" s="65"/>
      <c r="N156" s="65"/>
      <c r="O156" s="65"/>
    </row>
    <row r="157" spans="1:15" ht="12.75" customHeight="1" x14ac:dyDescent="0.2">
      <c r="A157" s="66" t="s">
        <v>458</v>
      </c>
      <c r="B157" s="67" t="s">
        <v>459</v>
      </c>
      <c r="C157" s="63">
        <f>+C158</f>
        <v>0</v>
      </c>
      <c r="D157" s="68"/>
      <c r="E157" s="68"/>
      <c r="F157" s="63">
        <f>+F158</f>
        <v>0</v>
      </c>
      <c r="G157" s="63" t="str">
        <f t="shared" si="4"/>
        <v>-</v>
      </c>
      <c r="H157" s="63"/>
      <c r="I157" s="65"/>
      <c r="J157" s="65"/>
      <c r="K157" s="65"/>
      <c r="L157" s="65"/>
      <c r="M157" s="65"/>
      <c r="N157" s="65"/>
      <c r="O157" s="65"/>
    </row>
    <row r="158" spans="1:15" ht="12.75" customHeight="1" x14ac:dyDescent="0.2">
      <c r="A158" s="79" t="s">
        <v>460</v>
      </c>
      <c r="B158" s="70" t="s">
        <v>459</v>
      </c>
      <c r="C158" s="71"/>
      <c r="D158" s="68"/>
      <c r="E158" s="68"/>
      <c r="F158" s="71"/>
      <c r="G158" s="71" t="str">
        <f t="shared" si="4"/>
        <v>-</v>
      </c>
      <c r="H158" s="63"/>
      <c r="I158" s="65"/>
      <c r="J158" s="65"/>
      <c r="K158" s="65"/>
      <c r="L158" s="65"/>
      <c r="M158" s="65"/>
      <c r="N158" s="65"/>
      <c r="O158" s="65"/>
    </row>
    <row r="159" spans="1:15" ht="12.75" customHeight="1" x14ac:dyDescent="0.2">
      <c r="A159" s="66" t="s">
        <v>461</v>
      </c>
      <c r="B159" s="67" t="s">
        <v>462</v>
      </c>
      <c r="C159" s="63">
        <f>+C160</f>
        <v>0</v>
      </c>
      <c r="D159" s="68"/>
      <c r="E159" s="68"/>
      <c r="F159" s="63">
        <f>+F160</f>
        <v>0</v>
      </c>
      <c r="G159" s="63" t="str">
        <f t="shared" si="4"/>
        <v>-</v>
      </c>
      <c r="H159" s="63"/>
      <c r="I159" s="65"/>
      <c r="J159" s="65"/>
      <c r="K159" s="65"/>
      <c r="L159" s="65"/>
      <c r="M159" s="65"/>
      <c r="N159" s="65"/>
      <c r="O159" s="65"/>
    </row>
    <row r="160" spans="1:15" ht="12.75" customHeight="1" x14ac:dyDescent="0.2">
      <c r="A160" s="79" t="s">
        <v>463</v>
      </c>
      <c r="B160" s="70" t="s">
        <v>462</v>
      </c>
      <c r="C160" s="71"/>
      <c r="D160" s="68"/>
      <c r="E160" s="68"/>
      <c r="F160" s="71"/>
      <c r="G160" s="71" t="str">
        <f t="shared" si="4"/>
        <v>-</v>
      </c>
      <c r="H160" s="63"/>
      <c r="I160" s="65"/>
      <c r="J160" s="65"/>
      <c r="K160" s="65"/>
      <c r="L160" s="65"/>
      <c r="M160" s="65"/>
      <c r="N160" s="65"/>
      <c r="O160" s="65"/>
    </row>
    <row r="161" spans="1:15" ht="12.75" customHeight="1" x14ac:dyDescent="0.2">
      <c r="A161" s="66" t="s">
        <v>464</v>
      </c>
      <c r="B161" s="67" t="s">
        <v>465</v>
      </c>
      <c r="C161" s="63">
        <f>+C162</f>
        <v>0</v>
      </c>
      <c r="D161" s="68"/>
      <c r="E161" s="68"/>
      <c r="F161" s="63">
        <f>+F162</f>
        <v>0</v>
      </c>
      <c r="G161" s="63" t="str">
        <f t="shared" si="4"/>
        <v>-</v>
      </c>
      <c r="H161" s="63"/>
      <c r="I161" s="65"/>
      <c r="J161" s="65"/>
      <c r="K161" s="65"/>
      <c r="L161" s="65"/>
      <c r="M161" s="65"/>
      <c r="N161" s="65"/>
      <c r="O161" s="65"/>
    </row>
    <row r="162" spans="1:15" ht="12.75" customHeight="1" x14ac:dyDescent="0.2">
      <c r="A162" s="79" t="s">
        <v>466</v>
      </c>
      <c r="B162" s="70" t="s">
        <v>465</v>
      </c>
      <c r="C162" s="71"/>
      <c r="D162" s="68"/>
      <c r="E162" s="68"/>
      <c r="F162" s="71"/>
      <c r="G162" s="71" t="str">
        <f t="shared" si="4"/>
        <v>-</v>
      </c>
      <c r="H162" s="63"/>
      <c r="I162" s="65"/>
      <c r="J162" s="65"/>
      <c r="K162" s="65"/>
      <c r="L162" s="65"/>
      <c r="M162" s="65"/>
      <c r="N162" s="65"/>
      <c r="O162" s="65"/>
    </row>
    <row r="163" spans="1:15" ht="12.75" customHeight="1" x14ac:dyDescent="0.2">
      <c r="H163" s="80"/>
    </row>
    <row r="166" spans="1:15" ht="12.75" customHeight="1" x14ac:dyDescent="0.2">
      <c r="A166" s="33" t="s">
        <v>467</v>
      </c>
    </row>
    <row r="167" spans="1:15" ht="12.75" customHeight="1" x14ac:dyDescent="0.2">
      <c r="A167" s="33" t="s">
        <v>468</v>
      </c>
    </row>
    <row r="168" spans="1:15" ht="12.75" customHeight="1" x14ac:dyDescent="0.2">
      <c r="A168" s="33" t="s">
        <v>469</v>
      </c>
    </row>
    <row r="169" spans="1:15" ht="12.75" customHeight="1" x14ac:dyDescent="0.2">
      <c r="A169" s="33" t="s">
        <v>470</v>
      </c>
    </row>
    <row r="170" spans="1:15" ht="12.75" customHeight="1" x14ac:dyDescent="0.2">
      <c r="A170" s="33" t="s">
        <v>471</v>
      </c>
    </row>
    <row r="171" spans="1:15" ht="12.75" customHeight="1" x14ac:dyDescent="0.2">
      <c r="A171" s="33" t="s">
        <v>472</v>
      </c>
    </row>
    <row r="172" spans="1:15" ht="12.75" customHeight="1" x14ac:dyDescent="0.2">
      <c r="A172" s="33" t="s">
        <v>473</v>
      </c>
    </row>
  </sheetData>
  <mergeCells count="5">
    <mergeCell ref="A1:H1"/>
    <mergeCell ref="A3:H3"/>
    <mergeCell ref="A5:H5"/>
    <mergeCell ref="A7:B7"/>
    <mergeCell ref="A8:B8"/>
  </mergeCells>
  <pageMargins left="0.70833333333333304" right="0.70833333333333304" top="0.74791666666666701" bottom="0.35416666666666702" header="0.511811023622047" footer="0.511811023622047"/>
  <pageSetup paperSize="9"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46"/>
  <sheetViews>
    <sheetView topLeftCell="A4" zoomScale="145" zoomScaleNormal="145" workbookViewId="0">
      <pane xSplit="2" ySplit="6" topLeftCell="C28" activePane="bottomRight" state="frozen"/>
      <selection activeCell="A4" sqref="A4"/>
      <selection pane="topRight" activeCell="C4" sqref="C4"/>
      <selection pane="bottomLeft" activeCell="A13" sqref="A13"/>
      <selection pane="bottomRight" activeCell="F18" sqref="F18"/>
    </sheetView>
  </sheetViews>
  <sheetFormatPr defaultColWidth="9.140625" defaultRowHeight="12.75" x14ac:dyDescent="0.2"/>
  <cols>
    <col min="1" max="1" width="19" style="33" customWidth="1"/>
    <col min="2" max="2" width="49.5703125" style="34" customWidth="1"/>
    <col min="3" max="3" width="16.42578125" style="35" customWidth="1"/>
    <col min="4" max="5" width="17.7109375" style="36" customWidth="1"/>
    <col min="6" max="6" width="15.7109375" style="35" customWidth="1"/>
    <col min="7" max="8" width="13" style="35" customWidth="1"/>
    <col min="9" max="9" width="15.42578125" style="33" customWidth="1"/>
    <col min="10" max="10" width="9.42578125" style="33" customWidth="1"/>
    <col min="11" max="11" width="15.42578125" style="33" customWidth="1"/>
    <col min="12" max="12" width="9.42578125" style="33" customWidth="1"/>
    <col min="13" max="256" width="9.140625" style="33"/>
    <col min="257" max="257" width="19" style="33" customWidth="1"/>
    <col min="258" max="258" width="57.5703125" style="33" customWidth="1"/>
    <col min="259" max="259" width="16.42578125" style="33" customWidth="1"/>
    <col min="260" max="261" width="17.7109375" style="33" customWidth="1"/>
    <col min="262" max="263" width="15.7109375" style="33" customWidth="1"/>
    <col min="264" max="264" width="19.7109375" style="33" customWidth="1"/>
    <col min="265" max="265" width="15.42578125" style="33" customWidth="1"/>
    <col min="266" max="266" width="9.42578125" style="33" customWidth="1"/>
    <col min="267" max="267" width="15.42578125" style="33" customWidth="1"/>
    <col min="268" max="268" width="9.42578125" style="33" customWidth="1"/>
    <col min="269" max="512" width="9.140625" style="33"/>
    <col min="513" max="513" width="19" style="33" customWidth="1"/>
    <col min="514" max="514" width="57.5703125" style="33" customWidth="1"/>
    <col min="515" max="515" width="16.42578125" style="33" customWidth="1"/>
    <col min="516" max="517" width="17.7109375" style="33" customWidth="1"/>
    <col min="518" max="519" width="15.7109375" style="33" customWidth="1"/>
    <col min="520" max="520" width="19.7109375" style="33" customWidth="1"/>
    <col min="521" max="521" width="15.42578125" style="33" customWidth="1"/>
    <col min="522" max="522" width="9.42578125" style="33" customWidth="1"/>
    <col min="523" max="523" width="15.42578125" style="33" customWidth="1"/>
    <col min="524" max="524" width="9.42578125" style="33" customWidth="1"/>
    <col min="525" max="768" width="9.140625" style="33"/>
    <col min="769" max="769" width="19" style="33" customWidth="1"/>
    <col min="770" max="770" width="57.5703125" style="33" customWidth="1"/>
    <col min="771" max="771" width="16.42578125" style="33" customWidth="1"/>
    <col min="772" max="773" width="17.7109375" style="33" customWidth="1"/>
    <col min="774" max="775" width="15.7109375" style="33" customWidth="1"/>
    <col min="776" max="776" width="19.7109375" style="33" customWidth="1"/>
    <col min="777" max="777" width="15.42578125" style="33" customWidth="1"/>
    <col min="778" max="778" width="9.42578125" style="33" customWidth="1"/>
    <col min="779" max="779" width="15.42578125" style="33" customWidth="1"/>
    <col min="780" max="780" width="9.42578125" style="33" customWidth="1"/>
    <col min="781" max="1024" width="9.140625" style="33"/>
    <col min="1025" max="1025" width="19" style="33" customWidth="1"/>
    <col min="1026" max="1026" width="57.5703125" style="33" customWidth="1"/>
    <col min="1027" max="1027" width="16.42578125" style="33" customWidth="1"/>
    <col min="1028" max="1029" width="17.7109375" style="33" customWidth="1"/>
    <col min="1030" max="1031" width="15.7109375" style="33" customWidth="1"/>
    <col min="1032" max="1032" width="19.7109375" style="33" customWidth="1"/>
    <col min="1033" max="1033" width="15.42578125" style="33" customWidth="1"/>
    <col min="1034" max="1034" width="9.42578125" style="33" customWidth="1"/>
    <col min="1035" max="1035" width="15.42578125" style="33" customWidth="1"/>
    <col min="1036" max="1036" width="9.42578125" style="33" customWidth="1"/>
    <col min="1037" max="1280" width="9.140625" style="33"/>
    <col min="1281" max="1281" width="19" style="33" customWidth="1"/>
    <col min="1282" max="1282" width="57.5703125" style="33" customWidth="1"/>
    <col min="1283" max="1283" width="16.42578125" style="33" customWidth="1"/>
    <col min="1284" max="1285" width="17.7109375" style="33" customWidth="1"/>
    <col min="1286" max="1287" width="15.7109375" style="33" customWidth="1"/>
    <col min="1288" max="1288" width="19.7109375" style="33" customWidth="1"/>
    <col min="1289" max="1289" width="15.42578125" style="33" customWidth="1"/>
    <col min="1290" max="1290" width="9.42578125" style="33" customWidth="1"/>
    <col min="1291" max="1291" width="15.42578125" style="33" customWidth="1"/>
    <col min="1292" max="1292" width="9.42578125" style="33" customWidth="1"/>
    <col min="1293" max="1536" width="9.140625" style="33"/>
    <col min="1537" max="1537" width="19" style="33" customWidth="1"/>
    <col min="1538" max="1538" width="57.5703125" style="33" customWidth="1"/>
    <col min="1539" max="1539" width="16.42578125" style="33" customWidth="1"/>
    <col min="1540" max="1541" width="17.7109375" style="33" customWidth="1"/>
    <col min="1542" max="1543" width="15.7109375" style="33" customWidth="1"/>
    <col min="1544" max="1544" width="19.7109375" style="33" customWidth="1"/>
    <col min="1545" max="1545" width="15.42578125" style="33" customWidth="1"/>
    <col min="1546" max="1546" width="9.42578125" style="33" customWidth="1"/>
    <col min="1547" max="1547" width="15.42578125" style="33" customWidth="1"/>
    <col min="1548" max="1548" width="9.42578125" style="33" customWidth="1"/>
    <col min="1549" max="1792" width="9.140625" style="33"/>
    <col min="1793" max="1793" width="19" style="33" customWidth="1"/>
    <col min="1794" max="1794" width="57.5703125" style="33" customWidth="1"/>
    <col min="1795" max="1795" width="16.42578125" style="33" customWidth="1"/>
    <col min="1796" max="1797" width="17.7109375" style="33" customWidth="1"/>
    <col min="1798" max="1799" width="15.7109375" style="33" customWidth="1"/>
    <col min="1800" max="1800" width="19.7109375" style="33" customWidth="1"/>
    <col min="1801" max="1801" width="15.42578125" style="33" customWidth="1"/>
    <col min="1802" max="1802" width="9.42578125" style="33" customWidth="1"/>
    <col min="1803" max="1803" width="15.42578125" style="33" customWidth="1"/>
    <col min="1804" max="1804" width="9.42578125" style="33" customWidth="1"/>
    <col min="1805" max="2048" width="9.140625" style="33"/>
    <col min="2049" max="2049" width="19" style="33" customWidth="1"/>
    <col min="2050" max="2050" width="57.5703125" style="33" customWidth="1"/>
    <col min="2051" max="2051" width="16.42578125" style="33" customWidth="1"/>
    <col min="2052" max="2053" width="17.7109375" style="33" customWidth="1"/>
    <col min="2054" max="2055" width="15.7109375" style="33" customWidth="1"/>
    <col min="2056" max="2056" width="19.7109375" style="33" customWidth="1"/>
    <col min="2057" max="2057" width="15.42578125" style="33" customWidth="1"/>
    <col min="2058" max="2058" width="9.42578125" style="33" customWidth="1"/>
    <col min="2059" max="2059" width="15.42578125" style="33" customWidth="1"/>
    <col min="2060" max="2060" width="9.42578125" style="33" customWidth="1"/>
    <col min="2061" max="2304" width="9.140625" style="33"/>
    <col min="2305" max="2305" width="19" style="33" customWidth="1"/>
    <col min="2306" max="2306" width="57.5703125" style="33" customWidth="1"/>
    <col min="2307" max="2307" width="16.42578125" style="33" customWidth="1"/>
    <col min="2308" max="2309" width="17.7109375" style="33" customWidth="1"/>
    <col min="2310" max="2311" width="15.7109375" style="33" customWidth="1"/>
    <col min="2312" max="2312" width="19.7109375" style="33" customWidth="1"/>
    <col min="2313" max="2313" width="15.42578125" style="33" customWidth="1"/>
    <col min="2314" max="2314" width="9.42578125" style="33" customWidth="1"/>
    <col min="2315" max="2315" width="15.42578125" style="33" customWidth="1"/>
    <col min="2316" max="2316" width="9.42578125" style="33" customWidth="1"/>
    <col min="2317" max="2560" width="9.140625" style="33"/>
    <col min="2561" max="2561" width="19" style="33" customWidth="1"/>
    <col min="2562" max="2562" width="57.5703125" style="33" customWidth="1"/>
    <col min="2563" max="2563" width="16.42578125" style="33" customWidth="1"/>
    <col min="2564" max="2565" width="17.7109375" style="33" customWidth="1"/>
    <col min="2566" max="2567" width="15.7109375" style="33" customWidth="1"/>
    <col min="2568" max="2568" width="19.7109375" style="33" customWidth="1"/>
    <col min="2569" max="2569" width="15.42578125" style="33" customWidth="1"/>
    <col min="2570" max="2570" width="9.42578125" style="33" customWidth="1"/>
    <col min="2571" max="2571" width="15.42578125" style="33" customWidth="1"/>
    <col min="2572" max="2572" width="9.42578125" style="33" customWidth="1"/>
    <col min="2573" max="2816" width="9.140625" style="33"/>
    <col min="2817" max="2817" width="19" style="33" customWidth="1"/>
    <col min="2818" max="2818" width="57.5703125" style="33" customWidth="1"/>
    <col min="2819" max="2819" width="16.42578125" style="33" customWidth="1"/>
    <col min="2820" max="2821" width="17.7109375" style="33" customWidth="1"/>
    <col min="2822" max="2823" width="15.7109375" style="33" customWidth="1"/>
    <col min="2824" max="2824" width="19.7109375" style="33" customWidth="1"/>
    <col min="2825" max="2825" width="15.42578125" style="33" customWidth="1"/>
    <col min="2826" max="2826" width="9.42578125" style="33" customWidth="1"/>
    <col min="2827" max="2827" width="15.42578125" style="33" customWidth="1"/>
    <col min="2828" max="2828" width="9.42578125" style="33" customWidth="1"/>
    <col min="2829" max="3072" width="9.140625" style="33"/>
    <col min="3073" max="3073" width="19" style="33" customWidth="1"/>
    <col min="3074" max="3074" width="57.5703125" style="33" customWidth="1"/>
    <col min="3075" max="3075" width="16.42578125" style="33" customWidth="1"/>
    <col min="3076" max="3077" width="17.7109375" style="33" customWidth="1"/>
    <col min="3078" max="3079" width="15.7109375" style="33" customWidth="1"/>
    <col min="3080" max="3080" width="19.7109375" style="33" customWidth="1"/>
    <col min="3081" max="3081" width="15.42578125" style="33" customWidth="1"/>
    <col min="3082" max="3082" width="9.42578125" style="33" customWidth="1"/>
    <col min="3083" max="3083" width="15.42578125" style="33" customWidth="1"/>
    <col min="3084" max="3084" width="9.42578125" style="33" customWidth="1"/>
    <col min="3085" max="3328" width="9.140625" style="33"/>
    <col min="3329" max="3329" width="19" style="33" customWidth="1"/>
    <col min="3330" max="3330" width="57.5703125" style="33" customWidth="1"/>
    <col min="3331" max="3331" width="16.42578125" style="33" customWidth="1"/>
    <col min="3332" max="3333" width="17.7109375" style="33" customWidth="1"/>
    <col min="3334" max="3335" width="15.7109375" style="33" customWidth="1"/>
    <col min="3336" max="3336" width="19.7109375" style="33" customWidth="1"/>
    <col min="3337" max="3337" width="15.42578125" style="33" customWidth="1"/>
    <col min="3338" max="3338" width="9.42578125" style="33" customWidth="1"/>
    <col min="3339" max="3339" width="15.42578125" style="33" customWidth="1"/>
    <col min="3340" max="3340" width="9.42578125" style="33" customWidth="1"/>
    <col min="3341" max="3584" width="9.140625" style="33"/>
    <col min="3585" max="3585" width="19" style="33" customWidth="1"/>
    <col min="3586" max="3586" width="57.5703125" style="33" customWidth="1"/>
    <col min="3587" max="3587" width="16.42578125" style="33" customWidth="1"/>
    <col min="3588" max="3589" width="17.7109375" style="33" customWidth="1"/>
    <col min="3590" max="3591" width="15.7109375" style="33" customWidth="1"/>
    <col min="3592" max="3592" width="19.7109375" style="33" customWidth="1"/>
    <col min="3593" max="3593" width="15.42578125" style="33" customWidth="1"/>
    <col min="3594" max="3594" width="9.42578125" style="33" customWidth="1"/>
    <col min="3595" max="3595" width="15.42578125" style="33" customWidth="1"/>
    <col min="3596" max="3596" width="9.42578125" style="33" customWidth="1"/>
    <col min="3597" max="3840" width="9.140625" style="33"/>
    <col min="3841" max="3841" width="19" style="33" customWidth="1"/>
    <col min="3842" max="3842" width="57.5703125" style="33" customWidth="1"/>
    <col min="3843" max="3843" width="16.42578125" style="33" customWidth="1"/>
    <col min="3844" max="3845" width="17.7109375" style="33" customWidth="1"/>
    <col min="3846" max="3847" width="15.7109375" style="33" customWidth="1"/>
    <col min="3848" max="3848" width="19.7109375" style="33" customWidth="1"/>
    <col min="3849" max="3849" width="15.42578125" style="33" customWidth="1"/>
    <col min="3850" max="3850" width="9.42578125" style="33" customWidth="1"/>
    <col min="3851" max="3851" width="15.42578125" style="33" customWidth="1"/>
    <col min="3852" max="3852" width="9.42578125" style="33" customWidth="1"/>
    <col min="3853" max="4096" width="9.140625" style="33"/>
    <col min="4097" max="4097" width="19" style="33" customWidth="1"/>
    <col min="4098" max="4098" width="57.5703125" style="33" customWidth="1"/>
    <col min="4099" max="4099" width="16.42578125" style="33" customWidth="1"/>
    <col min="4100" max="4101" width="17.7109375" style="33" customWidth="1"/>
    <col min="4102" max="4103" width="15.7109375" style="33" customWidth="1"/>
    <col min="4104" max="4104" width="19.7109375" style="33" customWidth="1"/>
    <col min="4105" max="4105" width="15.42578125" style="33" customWidth="1"/>
    <col min="4106" max="4106" width="9.42578125" style="33" customWidth="1"/>
    <col min="4107" max="4107" width="15.42578125" style="33" customWidth="1"/>
    <col min="4108" max="4108" width="9.42578125" style="33" customWidth="1"/>
    <col min="4109" max="4352" width="9.140625" style="33"/>
    <col min="4353" max="4353" width="19" style="33" customWidth="1"/>
    <col min="4354" max="4354" width="57.5703125" style="33" customWidth="1"/>
    <col min="4355" max="4355" width="16.42578125" style="33" customWidth="1"/>
    <col min="4356" max="4357" width="17.7109375" style="33" customWidth="1"/>
    <col min="4358" max="4359" width="15.7109375" style="33" customWidth="1"/>
    <col min="4360" max="4360" width="19.7109375" style="33" customWidth="1"/>
    <col min="4361" max="4361" width="15.42578125" style="33" customWidth="1"/>
    <col min="4362" max="4362" width="9.42578125" style="33" customWidth="1"/>
    <col min="4363" max="4363" width="15.42578125" style="33" customWidth="1"/>
    <col min="4364" max="4364" width="9.42578125" style="33" customWidth="1"/>
    <col min="4365" max="4608" width="9.140625" style="33"/>
    <col min="4609" max="4609" width="19" style="33" customWidth="1"/>
    <col min="4610" max="4610" width="57.5703125" style="33" customWidth="1"/>
    <col min="4611" max="4611" width="16.42578125" style="33" customWidth="1"/>
    <col min="4612" max="4613" width="17.7109375" style="33" customWidth="1"/>
    <col min="4614" max="4615" width="15.7109375" style="33" customWidth="1"/>
    <col min="4616" max="4616" width="19.7109375" style="33" customWidth="1"/>
    <col min="4617" max="4617" width="15.42578125" style="33" customWidth="1"/>
    <col min="4618" max="4618" width="9.42578125" style="33" customWidth="1"/>
    <col min="4619" max="4619" width="15.42578125" style="33" customWidth="1"/>
    <col min="4620" max="4620" width="9.42578125" style="33" customWidth="1"/>
    <col min="4621" max="4864" width="9.140625" style="33"/>
    <col min="4865" max="4865" width="19" style="33" customWidth="1"/>
    <col min="4866" max="4866" width="57.5703125" style="33" customWidth="1"/>
    <col min="4867" max="4867" width="16.42578125" style="33" customWidth="1"/>
    <col min="4868" max="4869" width="17.7109375" style="33" customWidth="1"/>
    <col min="4870" max="4871" width="15.7109375" style="33" customWidth="1"/>
    <col min="4872" max="4872" width="19.7109375" style="33" customWidth="1"/>
    <col min="4873" max="4873" width="15.42578125" style="33" customWidth="1"/>
    <col min="4874" max="4874" width="9.42578125" style="33" customWidth="1"/>
    <col min="4875" max="4875" width="15.42578125" style="33" customWidth="1"/>
    <col min="4876" max="4876" width="9.42578125" style="33" customWidth="1"/>
    <col min="4877" max="5120" width="9.140625" style="33"/>
    <col min="5121" max="5121" width="19" style="33" customWidth="1"/>
    <col min="5122" max="5122" width="57.5703125" style="33" customWidth="1"/>
    <col min="5123" max="5123" width="16.42578125" style="33" customWidth="1"/>
    <col min="5124" max="5125" width="17.7109375" style="33" customWidth="1"/>
    <col min="5126" max="5127" width="15.7109375" style="33" customWidth="1"/>
    <col min="5128" max="5128" width="19.7109375" style="33" customWidth="1"/>
    <col min="5129" max="5129" width="15.42578125" style="33" customWidth="1"/>
    <col min="5130" max="5130" width="9.42578125" style="33" customWidth="1"/>
    <col min="5131" max="5131" width="15.42578125" style="33" customWidth="1"/>
    <col min="5132" max="5132" width="9.42578125" style="33" customWidth="1"/>
    <col min="5133" max="5376" width="9.140625" style="33"/>
    <col min="5377" max="5377" width="19" style="33" customWidth="1"/>
    <col min="5378" max="5378" width="57.5703125" style="33" customWidth="1"/>
    <col min="5379" max="5379" width="16.42578125" style="33" customWidth="1"/>
    <col min="5380" max="5381" width="17.7109375" style="33" customWidth="1"/>
    <col min="5382" max="5383" width="15.7109375" style="33" customWidth="1"/>
    <col min="5384" max="5384" width="19.7109375" style="33" customWidth="1"/>
    <col min="5385" max="5385" width="15.42578125" style="33" customWidth="1"/>
    <col min="5386" max="5386" width="9.42578125" style="33" customWidth="1"/>
    <col min="5387" max="5387" width="15.42578125" style="33" customWidth="1"/>
    <col min="5388" max="5388" width="9.42578125" style="33" customWidth="1"/>
    <col min="5389" max="5632" width="9.140625" style="33"/>
    <col min="5633" max="5633" width="19" style="33" customWidth="1"/>
    <col min="5634" max="5634" width="57.5703125" style="33" customWidth="1"/>
    <col min="5635" max="5635" width="16.42578125" style="33" customWidth="1"/>
    <col min="5636" max="5637" width="17.7109375" style="33" customWidth="1"/>
    <col min="5638" max="5639" width="15.7109375" style="33" customWidth="1"/>
    <col min="5640" max="5640" width="19.7109375" style="33" customWidth="1"/>
    <col min="5641" max="5641" width="15.42578125" style="33" customWidth="1"/>
    <col min="5642" max="5642" width="9.42578125" style="33" customWidth="1"/>
    <col min="5643" max="5643" width="15.42578125" style="33" customWidth="1"/>
    <col min="5644" max="5644" width="9.42578125" style="33" customWidth="1"/>
    <col min="5645" max="5888" width="9.140625" style="33"/>
    <col min="5889" max="5889" width="19" style="33" customWidth="1"/>
    <col min="5890" max="5890" width="57.5703125" style="33" customWidth="1"/>
    <col min="5891" max="5891" width="16.42578125" style="33" customWidth="1"/>
    <col min="5892" max="5893" width="17.7109375" style="33" customWidth="1"/>
    <col min="5894" max="5895" width="15.7109375" style="33" customWidth="1"/>
    <col min="5896" max="5896" width="19.7109375" style="33" customWidth="1"/>
    <col min="5897" max="5897" width="15.42578125" style="33" customWidth="1"/>
    <col min="5898" max="5898" width="9.42578125" style="33" customWidth="1"/>
    <col min="5899" max="5899" width="15.42578125" style="33" customWidth="1"/>
    <col min="5900" max="5900" width="9.42578125" style="33" customWidth="1"/>
    <col min="5901" max="6144" width="9.140625" style="33"/>
    <col min="6145" max="6145" width="19" style="33" customWidth="1"/>
    <col min="6146" max="6146" width="57.5703125" style="33" customWidth="1"/>
    <col min="6147" max="6147" width="16.42578125" style="33" customWidth="1"/>
    <col min="6148" max="6149" width="17.7109375" style="33" customWidth="1"/>
    <col min="6150" max="6151" width="15.7109375" style="33" customWidth="1"/>
    <col min="6152" max="6152" width="19.7109375" style="33" customWidth="1"/>
    <col min="6153" max="6153" width="15.42578125" style="33" customWidth="1"/>
    <col min="6154" max="6154" width="9.42578125" style="33" customWidth="1"/>
    <col min="6155" max="6155" width="15.42578125" style="33" customWidth="1"/>
    <col min="6156" max="6156" width="9.42578125" style="33" customWidth="1"/>
    <col min="6157" max="6400" width="9.140625" style="33"/>
    <col min="6401" max="6401" width="19" style="33" customWidth="1"/>
    <col min="6402" max="6402" width="57.5703125" style="33" customWidth="1"/>
    <col min="6403" max="6403" width="16.42578125" style="33" customWidth="1"/>
    <col min="6404" max="6405" width="17.7109375" style="33" customWidth="1"/>
    <col min="6406" max="6407" width="15.7109375" style="33" customWidth="1"/>
    <col min="6408" max="6408" width="19.7109375" style="33" customWidth="1"/>
    <col min="6409" max="6409" width="15.42578125" style="33" customWidth="1"/>
    <col min="6410" max="6410" width="9.42578125" style="33" customWidth="1"/>
    <col min="6411" max="6411" width="15.42578125" style="33" customWidth="1"/>
    <col min="6412" max="6412" width="9.42578125" style="33" customWidth="1"/>
    <col min="6413" max="6656" width="9.140625" style="33"/>
    <col min="6657" max="6657" width="19" style="33" customWidth="1"/>
    <col min="6658" max="6658" width="57.5703125" style="33" customWidth="1"/>
    <col min="6659" max="6659" width="16.42578125" style="33" customWidth="1"/>
    <col min="6660" max="6661" width="17.7109375" style="33" customWidth="1"/>
    <col min="6662" max="6663" width="15.7109375" style="33" customWidth="1"/>
    <col min="6664" max="6664" width="19.7109375" style="33" customWidth="1"/>
    <col min="6665" max="6665" width="15.42578125" style="33" customWidth="1"/>
    <col min="6666" max="6666" width="9.42578125" style="33" customWidth="1"/>
    <col min="6667" max="6667" width="15.42578125" style="33" customWidth="1"/>
    <col min="6668" max="6668" width="9.42578125" style="33" customWidth="1"/>
    <col min="6669" max="6912" width="9.140625" style="33"/>
    <col min="6913" max="6913" width="19" style="33" customWidth="1"/>
    <col min="6914" max="6914" width="57.5703125" style="33" customWidth="1"/>
    <col min="6915" max="6915" width="16.42578125" style="33" customWidth="1"/>
    <col min="6916" max="6917" width="17.7109375" style="33" customWidth="1"/>
    <col min="6918" max="6919" width="15.7109375" style="33" customWidth="1"/>
    <col min="6920" max="6920" width="19.7109375" style="33" customWidth="1"/>
    <col min="6921" max="6921" width="15.42578125" style="33" customWidth="1"/>
    <col min="6922" max="6922" width="9.42578125" style="33" customWidth="1"/>
    <col min="6923" max="6923" width="15.42578125" style="33" customWidth="1"/>
    <col min="6924" max="6924" width="9.42578125" style="33" customWidth="1"/>
    <col min="6925" max="7168" width="9.140625" style="33"/>
    <col min="7169" max="7169" width="19" style="33" customWidth="1"/>
    <col min="7170" max="7170" width="57.5703125" style="33" customWidth="1"/>
    <col min="7171" max="7171" width="16.42578125" style="33" customWidth="1"/>
    <col min="7172" max="7173" width="17.7109375" style="33" customWidth="1"/>
    <col min="7174" max="7175" width="15.7109375" style="33" customWidth="1"/>
    <col min="7176" max="7176" width="19.7109375" style="33" customWidth="1"/>
    <col min="7177" max="7177" width="15.42578125" style="33" customWidth="1"/>
    <col min="7178" max="7178" width="9.42578125" style="33" customWidth="1"/>
    <col min="7179" max="7179" width="15.42578125" style="33" customWidth="1"/>
    <col min="7180" max="7180" width="9.42578125" style="33" customWidth="1"/>
    <col min="7181" max="7424" width="9.140625" style="33"/>
    <col min="7425" max="7425" width="19" style="33" customWidth="1"/>
    <col min="7426" max="7426" width="57.5703125" style="33" customWidth="1"/>
    <col min="7427" max="7427" width="16.42578125" style="33" customWidth="1"/>
    <col min="7428" max="7429" width="17.7109375" style="33" customWidth="1"/>
    <col min="7430" max="7431" width="15.7109375" style="33" customWidth="1"/>
    <col min="7432" max="7432" width="19.7109375" style="33" customWidth="1"/>
    <col min="7433" max="7433" width="15.42578125" style="33" customWidth="1"/>
    <col min="7434" max="7434" width="9.42578125" style="33" customWidth="1"/>
    <col min="7435" max="7435" width="15.42578125" style="33" customWidth="1"/>
    <col min="7436" max="7436" width="9.42578125" style="33" customWidth="1"/>
    <col min="7437" max="7680" width="9.140625" style="33"/>
    <col min="7681" max="7681" width="19" style="33" customWidth="1"/>
    <col min="7682" max="7682" width="57.5703125" style="33" customWidth="1"/>
    <col min="7683" max="7683" width="16.42578125" style="33" customWidth="1"/>
    <col min="7684" max="7685" width="17.7109375" style="33" customWidth="1"/>
    <col min="7686" max="7687" width="15.7109375" style="33" customWidth="1"/>
    <col min="7688" max="7688" width="19.7109375" style="33" customWidth="1"/>
    <col min="7689" max="7689" width="15.42578125" style="33" customWidth="1"/>
    <col min="7690" max="7690" width="9.42578125" style="33" customWidth="1"/>
    <col min="7691" max="7691" width="15.42578125" style="33" customWidth="1"/>
    <col min="7692" max="7692" width="9.42578125" style="33" customWidth="1"/>
    <col min="7693" max="7936" width="9.140625" style="33"/>
    <col min="7937" max="7937" width="19" style="33" customWidth="1"/>
    <col min="7938" max="7938" width="57.5703125" style="33" customWidth="1"/>
    <col min="7939" max="7939" width="16.42578125" style="33" customWidth="1"/>
    <col min="7940" max="7941" width="17.7109375" style="33" customWidth="1"/>
    <col min="7942" max="7943" width="15.7109375" style="33" customWidth="1"/>
    <col min="7944" max="7944" width="19.7109375" style="33" customWidth="1"/>
    <col min="7945" max="7945" width="15.42578125" style="33" customWidth="1"/>
    <col min="7946" max="7946" width="9.42578125" style="33" customWidth="1"/>
    <col min="7947" max="7947" width="15.42578125" style="33" customWidth="1"/>
    <col min="7948" max="7948" width="9.42578125" style="33" customWidth="1"/>
    <col min="7949" max="8192" width="9.140625" style="33"/>
    <col min="8193" max="8193" width="19" style="33" customWidth="1"/>
    <col min="8194" max="8194" width="57.5703125" style="33" customWidth="1"/>
    <col min="8195" max="8195" width="16.42578125" style="33" customWidth="1"/>
    <col min="8196" max="8197" width="17.7109375" style="33" customWidth="1"/>
    <col min="8198" max="8199" width="15.7109375" style="33" customWidth="1"/>
    <col min="8200" max="8200" width="19.7109375" style="33" customWidth="1"/>
    <col min="8201" max="8201" width="15.42578125" style="33" customWidth="1"/>
    <col min="8202" max="8202" width="9.42578125" style="33" customWidth="1"/>
    <col min="8203" max="8203" width="15.42578125" style="33" customWidth="1"/>
    <col min="8204" max="8204" width="9.42578125" style="33" customWidth="1"/>
    <col min="8205" max="8448" width="9.140625" style="33"/>
    <col min="8449" max="8449" width="19" style="33" customWidth="1"/>
    <col min="8450" max="8450" width="57.5703125" style="33" customWidth="1"/>
    <col min="8451" max="8451" width="16.42578125" style="33" customWidth="1"/>
    <col min="8452" max="8453" width="17.7109375" style="33" customWidth="1"/>
    <col min="8454" max="8455" width="15.7109375" style="33" customWidth="1"/>
    <col min="8456" max="8456" width="19.7109375" style="33" customWidth="1"/>
    <col min="8457" max="8457" width="15.42578125" style="33" customWidth="1"/>
    <col min="8458" max="8458" width="9.42578125" style="33" customWidth="1"/>
    <col min="8459" max="8459" width="15.42578125" style="33" customWidth="1"/>
    <col min="8460" max="8460" width="9.42578125" style="33" customWidth="1"/>
    <col min="8461" max="8704" width="9.140625" style="33"/>
    <col min="8705" max="8705" width="19" style="33" customWidth="1"/>
    <col min="8706" max="8706" width="57.5703125" style="33" customWidth="1"/>
    <col min="8707" max="8707" width="16.42578125" style="33" customWidth="1"/>
    <col min="8708" max="8709" width="17.7109375" style="33" customWidth="1"/>
    <col min="8710" max="8711" width="15.7109375" style="33" customWidth="1"/>
    <col min="8712" max="8712" width="19.7109375" style="33" customWidth="1"/>
    <col min="8713" max="8713" width="15.42578125" style="33" customWidth="1"/>
    <col min="8714" max="8714" width="9.42578125" style="33" customWidth="1"/>
    <col min="8715" max="8715" width="15.42578125" style="33" customWidth="1"/>
    <col min="8716" max="8716" width="9.42578125" style="33" customWidth="1"/>
    <col min="8717" max="8960" width="9.140625" style="33"/>
    <col min="8961" max="8961" width="19" style="33" customWidth="1"/>
    <col min="8962" max="8962" width="57.5703125" style="33" customWidth="1"/>
    <col min="8963" max="8963" width="16.42578125" style="33" customWidth="1"/>
    <col min="8964" max="8965" width="17.7109375" style="33" customWidth="1"/>
    <col min="8966" max="8967" width="15.7109375" style="33" customWidth="1"/>
    <col min="8968" max="8968" width="19.7109375" style="33" customWidth="1"/>
    <col min="8969" max="8969" width="15.42578125" style="33" customWidth="1"/>
    <col min="8970" max="8970" width="9.42578125" style="33" customWidth="1"/>
    <col min="8971" max="8971" width="15.42578125" style="33" customWidth="1"/>
    <col min="8972" max="8972" width="9.42578125" style="33" customWidth="1"/>
    <col min="8973" max="9216" width="9.140625" style="33"/>
    <col min="9217" max="9217" width="19" style="33" customWidth="1"/>
    <col min="9218" max="9218" width="57.5703125" style="33" customWidth="1"/>
    <col min="9219" max="9219" width="16.42578125" style="33" customWidth="1"/>
    <col min="9220" max="9221" width="17.7109375" style="33" customWidth="1"/>
    <col min="9222" max="9223" width="15.7109375" style="33" customWidth="1"/>
    <col min="9224" max="9224" width="19.7109375" style="33" customWidth="1"/>
    <col min="9225" max="9225" width="15.42578125" style="33" customWidth="1"/>
    <col min="9226" max="9226" width="9.42578125" style="33" customWidth="1"/>
    <col min="9227" max="9227" width="15.42578125" style="33" customWidth="1"/>
    <col min="9228" max="9228" width="9.42578125" style="33" customWidth="1"/>
    <col min="9229" max="9472" width="9.140625" style="33"/>
    <col min="9473" max="9473" width="19" style="33" customWidth="1"/>
    <col min="9474" max="9474" width="57.5703125" style="33" customWidth="1"/>
    <col min="9475" max="9475" width="16.42578125" style="33" customWidth="1"/>
    <col min="9476" max="9477" width="17.7109375" style="33" customWidth="1"/>
    <col min="9478" max="9479" width="15.7109375" style="33" customWidth="1"/>
    <col min="9480" max="9480" width="19.7109375" style="33" customWidth="1"/>
    <col min="9481" max="9481" width="15.42578125" style="33" customWidth="1"/>
    <col min="9482" max="9482" width="9.42578125" style="33" customWidth="1"/>
    <col min="9483" max="9483" width="15.42578125" style="33" customWidth="1"/>
    <col min="9484" max="9484" width="9.42578125" style="33" customWidth="1"/>
    <col min="9485" max="9728" width="9.140625" style="33"/>
    <col min="9729" max="9729" width="19" style="33" customWidth="1"/>
    <col min="9730" max="9730" width="57.5703125" style="33" customWidth="1"/>
    <col min="9731" max="9731" width="16.42578125" style="33" customWidth="1"/>
    <col min="9732" max="9733" width="17.7109375" style="33" customWidth="1"/>
    <col min="9734" max="9735" width="15.7109375" style="33" customWidth="1"/>
    <col min="9736" max="9736" width="19.7109375" style="33" customWidth="1"/>
    <col min="9737" max="9737" width="15.42578125" style="33" customWidth="1"/>
    <col min="9738" max="9738" width="9.42578125" style="33" customWidth="1"/>
    <col min="9739" max="9739" width="15.42578125" style="33" customWidth="1"/>
    <col min="9740" max="9740" width="9.42578125" style="33" customWidth="1"/>
    <col min="9741" max="9984" width="9.140625" style="33"/>
    <col min="9985" max="9985" width="19" style="33" customWidth="1"/>
    <col min="9986" max="9986" width="57.5703125" style="33" customWidth="1"/>
    <col min="9987" max="9987" width="16.42578125" style="33" customWidth="1"/>
    <col min="9988" max="9989" width="17.7109375" style="33" customWidth="1"/>
    <col min="9990" max="9991" width="15.7109375" style="33" customWidth="1"/>
    <col min="9992" max="9992" width="19.7109375" style="33" customWidth="1"/>
    <col min="9993" max="9993" width="15.42578125" style="33" customWidth="1"/>
    <col min="9994" max="9994" width="9.42578125" style="33" customWidth="1"/>
    <col min="9995" max="9995" width="15.42578125" style="33" customWidth="1"/>
    <col min="9996" max="9996" width="9.42578125" style="33" customWidth="1"/>
    <col min="9997" max="10240" width="9.140625" style="33"/>
    <col min="10241" max="10241" width="19" style="33" customWidth="1"/>
    <col min="10242" max="10242" width="57.5703125" style="33" customWidth="1"/>
    <col min="10243" max="10243" width="16.42578125" style="33" customWidth="1"/>
    <col min="10244" max="10245" width="17.7109375" style="33" customWidth="1"/>
    <col min="10246" max="10247" width="15.7109375" style="33" customWidth="1"/>
    <col min="10248" max="10248" width="19.7109375" style="33" customWidth="1"/>
    <col min="10249" max="10249" width="15.42578125" style="33" customWidth="1"/>
    <col min="10250" max="10250" width="9.42578125" style="33" customWidth="1"/>
    <col min="10251" max="10251" width="15.42578125" style="33" customWidth="1"/>
    <col min="10252" max="10252" width="9.42578125" style="33" customWidth="1"/>
    <col min="10253" max="10496" width="9.140625" style="33"/>
    <col min="10497" max="10497" width="19" style="33" customWidth="1"/>
    <col min="10498" max="10498" width="57.5703125" style="33" customWidth="1"/>
    <col min="10499" max="10499" width="16.42578125" style="33" customWidth="1"/>
    <col min="10500" max="10501" width="17.7109375" style="33" customWidth="1"/>
    <col min="10502" max="10503" width="15.7109375" style="33" customWidth="1"/>
    <col min="10504" max="10504" width="19.7109375" style="33" customWidth="1"/>
    <col min="10505" max="10505" width="15.42578125" style="33" customWidth="1"/>
    <col min="10506" max="10506" width="9.42578125" style="33" customWidth="1"/>
    <col min="10507" max="10507" width="15.42578125" style="33" customWidth="1"/>
    <col min="10508" max="10508" width="9.42578125" style="33" customWidth="1"/>
    <col min="10509" max="10752" width="9.140625" style="33"/>
    <col min="10753" max="10753" width="19" style="33" customWidth="1"/>
    <col min="10754" max="10754" width="57.5703125" style="33" customWidth="1"/>
    <col min="10755" max="10755" width="16.42578125" style="33" customWidth="1"/>
    <col min="10756" max="10757" width="17.7109375" style="33" customWidth="1"/>
    <col min="10758" max="10759" width="15.7109375" style="33" customWidth="1"/>
    <col min="10760" max="10760" width="19.7109375" style="33" customWidth="1"/>
    <col min="10761" max="10761" width="15.42578125" style="33" customWidth="1"/>
    <col min="10762" max="10762" width="9.42578125" style="33" customWidth="1"/>
    <col min="10763" max="10763" width="15.42578125" style="33" customWidth="1"/>
    <col min="10764" max="10764" width="9.42578125" style="33" customWidth="1"/>
    <col min="10765" max="11008" width="9.140625" style="33"/>
    <col min="11009" max="11009" width="19" style="33" customWidth="1"/>
    <col min="11010" max="11010" width="57.5703125" style="33" customWidth="1"/>
    <col min="11011" max="11011" width="16.42578125" style="33" customWidth="1"/>
    <col min="11012" max="11013" width="17.7109375" style="33" customWidth="1"/>
    <col min="11014" max="11015" width="15.7109375" style="33" customWidth="1"/>
    <col min="11016" max="11016" width="19.7109375" style="33" customWidth="1"/>
    <col min="11017" max="11017" width="15.42578125" style="33" customWidth="1"/>
    <col min="11018" max="11018" width="9.42578125" style="33" customWidth="1"/>
    <col min="11019" max="11019" width="15.42578125" style="33" customWidth="1"/>
    <col min="11020" max="11020" width="9.42578125" style="33" customWidth="1"/>
    <col min="11021" max="11264" width="9.140625" style="33"/>
    <col min="11265" max="11265" width="19" style="33" customWidth="1"/>
    <col min="11266" max="11266" width="57.5703125" style="33" customWidth="1"/>
    <col min="11267" max="11267" width="16.42578125" style="33" customWidth="1"/>
    <col min="11268" max="11269" width="17.7109375" style="33" customWidth="1"/>
    <col min="11270" max="11271" width="15.7109375" style="33" customWidth="1"/>
    <col min="11272" max="11272" width="19.7109375" style="33" customWidth="1"/>
    <col min="11273" max="11273" width="15.42578125" style="33" customWidth="1"/>
    <col min="11274" max="11274" width="9.42578125" style="33" customWidth="1"/>
    <col min="11275" max="11275" width="15.42578125" style="33" customWidth="1"/>
    <col min="11276" max="11276" width="9.42578125" style="33" customWidth="1"/>
    <col min="11277" max="11520" width="9.140625" style="33"/>
    <col min="11521" max="11521" width="19" style="33" customWidth="1"/>
    <col min="11522" max="11522" width="57.5703125" style="33" customWidth="1"/>
    <col min="11523" max="11523" width="16.42578125" style="33" customWidth="1"/>
    <col min="11524" max="11525" width="17.7109375" style="33" customWidth="1"/>
    <col min="11526" max="11527" width="15.7109375" style="33" customWidth="1"/>
    <col min="11528" max="11528" width="19.7109375" style="33" customWidth="1"/>
    <col min="11529" max="11529" width="15.42578125" style="33" customWidth="1"/>
    <col min="11530" max="11530" width="9.42578125" style="33" customWidth="1"/>
    <col min="11531" max="11531" width="15.42578125" style="33" customWidth="1"/>
    <col min="11532" max="11532" width="9.42578125" style="33" customWidth="1"/>
    <col min="11533" max="11776" width="9.140625" style="33"/>
    <col min="11777" max="11777" width="19" style="33" customWidth="1"/>
    <col min="11778" max="11778" width="57.5703125" style="33" customWidth="1"/>
    <col min="11779" max="11779" width="16.42578125" style="33" customWidth="1"/>
    <col min="11780" max="11781" width="17.7109375" style="33" customWidth="1"/>
    <col min="11782" max="11783" width="15.7109375" style="33" customWidth="1"/>
    <col min="11784" max="11784" width="19.7109375" style="33" customWidth="1"/>
    <col min="11785" max="11785" width="15.42578125" style="33" customWidth="1"/>
    <col min="11786" max="11786" width="9.42578125" style="33" customWidth="1"/>
    <col min="11787" max="11787" width="15.42578125" style="33" customWidth="1"/>
    <col min="11788" max="11788" width="9.42578125" style="33" customWidth="1"/>
    <col min="11789" max="12032" width="9.140625" style="33"/>
    <col min="12033" max="12033" width="19" style="33" customWidth="1"/>
    <col min="12034" max="12034" width="57.5703125" style="33" customWidth="1"/>
    <col min="12035" max="12035" width="16.42578125" style="33" customWidth="1"/>
    <col min="12036" max="12037" width="17.7109375" style="33" customWidth="1"/>
    <col min="12038" max="12039" width="15.7109375" style="33" customWidth="1"/>
    <col min="12040" max="12040" width="19.7109375" style="33" customWidth="1"/>
    <col min="12041" max="12041" width="15.42578125" style="33" customWidth="1"/>
    <col min="12042" max="12042" width="9.42578125" style="33" customWidth="1"/>
    <col min="12043" max="12043" width="15.42578125" style="33" customWidth="1"/>
    <col min="12044" max="12044" width="9.42578125" style="33" customWidth="1"/>
    <col min="12045" max="12288" width="9.140625" style="33"/>
    <col min="12289" max="12289" width="19" style="33" customWidth="1"/>
    <col min="12290" max="12290" width="57.5703125" style="33" customWidth="1"/>
    <col min="12291" max="12291" width="16.42578125" style="33" customWidth="1"/>
    <col min="12292" max="12293" width="17.7109375" style="33" customWidth="1"/>
    <col min="12294" max="12295" width="15.7109375" style="33" customWidth="1"/>
    <col min="12296" max="12296" width="19.7109375" style="33" customWidth="1"/>
    <col min="12297" max="12297" width="15.42578125" style="33" customWidth="1"/>
    <col min="12298" max="12298" width="9.42578125" style="33" customWidth="1"/>
    <col min="12299" max="12299" width="15.42578125" style="33" customWidth="1"/>
    <col min="12300" max="12300" width="9.42578125" style="33" customWidth="1"/>
    <col min="12301" max="12544" width="9.140625" style="33"/>
    <col min="12545" max="12545" width="19" style="33" customWidth="1"/>
    <col min="12546" max="12546" width="57.5703125" style="33" customWidth="1"/>
    <col min="12547" max="12547" width="16.42578125" style="33" customWidth="1"/>
    <col min="12548" max="12549" width="17.7109375" style="33" customWidth="1"/>
    <col min="12550" max="12551" width="15.7109375" style="33" customWidth="1"/>
    <col min="12552" max="12552" width="19.7109375" style="33" customWidth="1"/>
    <col min="12553" max="12553" width="15.42578125" style="33" customWidth="1"/>
    <col min="12554" max="12554" width="9.42578125" style="33" customWidth="1"/>
    <col min="12555" max="12555" width="15.42578125" style="33" customWidth="1"/>
    <col min="12556" max="12556" width="9.42578125" style="33" customWidth="1"/>
    <col min="12557" max="12800" width="9.140625" style="33"/>
    <col min="12801" max="12801" width="19" style="33" customWidth="1"/>
    <col min="12802" max="12802" width="57.5703125" style="33" customWidth="1"/>
    <col min="12803" max="12803" width="16.42578125" style="33" customWidth="1"/>
    <col min="12804" max="12805" width="17.7109375" style="33" customWidth="1"/>
    <col min="12806" max="12807" width="15.7109375" style="33" customWidth="1"/>
    <col min="12808" max="12808" width="19.7109375" style="33" customWidth="1"/>
    <col min="12809" max="12809" width="15.42578125" style="33" customWidth="1"/>
    <col min="12810" max="12810" width="9.42578125" style="33" customWidth="1"/>
    <col min="12811" max="12811" width="15.42578125" style="33" customWidth="1"/>
    <col min="12812" max="12812" width="9.42578125" style="33" customWidth="1"/>
    <col min="12813" max="13056" width="9.140625" style="33"/>
    <col min="13057" max="13057" width="19" style="33" customWidth="1"/>
    <col min="13058" max="13058" width="57.5703125" style="33" customWidth="1"/>
    <col min="13059" max="13059" width="16.42578125" style="33" customWidth="1"/>
    <col min="13060" max="13061" width="17.7109375" style="33" customWidth="1"/>
    <col min="13062" max="13063" width="15.7109375" style="33" customWidth="1"/>
    <col min="13064" max="13064" width="19.7109375" style="33" customWidth="1"/>
    <col min="13065" max="13065" width="15.42578125" style="33" customWidth="1"/>
    <col min="13066" max="13066" width="9.42578125" style="33" customWidth="1"/>
    <col min="13067" max="13067" width="15.42578125" style="33" customWidth="1"/>
    <col min="13068" max="13068" width="9.42578125" style="33" customWidth="1"/>
    <col min="13069" max="13312" width="9.140625" style="33"/>
    <col min="13313" max="13313" width="19" style="33" customWidth="1"/>
    <col min="13314" max="13314" width="57.5703125" style="33" customWidth="1"/>
    <col min="13315" max="13315" width="16.42578125" style="33" customWidth="1"/>
    <col min="13316" max="13317" width="17.7109375" style="33" customWidth="1"/>
    <col min="13318" max="13319" width="15.7109375" style="33" customWidth="1"/>
    <col min="13320" max="13320" width="19.7109375" style="33" customWidth="1"/>
    <col min="13321" max="13321" width="15.42578125" style="33" customWidth="1"/>
    <col min="13322" max="13322" width="9.42578125" style="33" customWidth="1"/>
    <col min="13323" max="13323" width="15.42578125" style="33" customWidth="1"/>
    <col min="13324" max="13324" width="9.42578125" style="33" customWidth="1"/>
    <col min="13325" max="13568" width="9.140625" style="33"/>
    <col min="13569" max="13569" width="19" style="33" customWidth="1"/>
    <col min="13570" max="13570" width="57.5703125" style="33" customWidth="1"/>
    <col min="13571" max="13571" width="16.42578125" style="33" customWidth="1"/>
    <col min="13572" max="13573" width="17.7109375" style="33" customWidth="1"/>
    <col min="13574" max="13575" width="15.7109375" style="33" customWidth="1"/>
    <col min="13576" max="13576" width="19.7109375" style="33" customWidth="1"/>
    <col min="13577" max="13577" width="15.42578125" style="33" customWidth="1"/>
    <col min="13578" max="13578" width="9.42578125" style="33" customWidth="1"/>
    <col min="13579" max="13579" width="15.42578125" style="33" customWidth="1"/>
    <col min="13580" max="13580" width="9.42578125" style="33" customWidth="1"/>
    <col min="13581" max="13824" width="9.140625" style="33"/>
    <col min="13825" max="13825" width="19" style="33" customWidth="1"/>
    <col min="13826" max="13826" width="57.5703125" style="33" customWidth="1"/>
    <col min="13827" max="13827" width="16.42578125" style="33" customWidth="1"/>
    <col min="13828" max="13829" width="17.7109375" style="33" customWidth="1"/>
    <col min="13830" max="13831" width="15.7109375" style="33" customWidth="1"/>
    <col min="13832" max="13832" width="19.7109375" style="33" customWidth="1"/>
    <col min="13833" max="13833" width="15.42578125" style="33" customWidth="1"/>
    <col min="13834" max="13834" width="9.42578125" style="33" customWidth="1"/>
    <col min="13835" max="13835" width="15.42578125" style="33" customWidth="1"/>
    <col min="13836" max="13836" width="9.42578125" style="33" customWidth="1"/>
    <col min="13837" max="14080" width="9.140625" style="33"/>
    <col min="14081" max="14081" width="19" style="33" customWidth="1"/>
    <col min="14082" max="14082" width="57.5703125" style="33" customWidth="1"/>
    <col min="14083" max="14083" width="16.42578125" style="33" customWidth="1"/>
    <col min="14084" max="14085" width="17.7109375" style="33" customWidth="1"/>
    <col min="14086" max="14087" width="15.7109375" style="33" customWidth="1"/>
    <col min="14088" max="14088" width="19.7109375" style="33" customWidth="1"/>
    <col min="14089" max="14089" width="15.42578125" style="33" customWidth="1"/>
    <col min="14090" max="14090" width="9.42578125" style="33" customWidth="1"/>
    <col min="14091" max="14091" width="15.42578125" style="33" customWidth="1"/>
    <col min="14092" max="14092" width="9.42578125" style="33" customWidth="1"/>
    <col min="14093" max="14336" width="9.140625" style="33"/>
    <col min="14337" max="14337" width="19" style="33" customWidth="1"/>
    <col min="14338" max="14338" width="57.5703125" style="33" customWidth="1"/>
    <col min="14339" max="14339" width="16.42578125" style="33" customWidth="1"/>
    <col min="14340" max="14341" width="17.7109375" style="33" customWidth="1"/>
    <col min="14342" max="14343" width="15.7109375" style="33" customWidth="1"/>
    <col min="14344" max="14344" width="19.7109375" style="33" customWidth="1"/>
    <col min="14345" max="14345" width="15.42578125" style="33" customWidth="1"/>
    <col min="14346" max="14346" width="9.42578125" style="33" customWidth="1"/>
    <col min="14347" max="14347" width="15.42578125" style="33" customWidth="1"/>
    <col min="14348" max="14348" width="9.42578125" style="33" customWidth="1"/>
    <col min="14349" max="14592" width="9.140625" style="33"/>
    <col min="14593" max="14593" width="19" style="33" customWidth="1"/>
    <col min="14594" max="14594" width="57.5703125" style="33" customWidth="1"/>
    <col min="14595" max="14595" width="16.42578125" style="33" customWidth="1"/>
    <col min="14596" max="14597" width="17.7109375" style="33" customWidth="1"/>
    <col min="14598" max="14599" width="15.7109375" style="33" customWidth="1"/>
    <col min="14600" max="14600" width="19.7109375" style="33" customWidth="1"/>
    <col min="14601" max="14601" width="15.42578125" style="33" customWidth="1"/>
    <col min="14602" max="14602" width="9.42578125" style="33" customWidth="1"/>
    <col min="14603" max="14603" width="15.42578125" style="33" customWidth="1"/>
    <col min="14604" max="14604" width="9.42578125" style="33" customWidth="1"/>
    <col min="14605" max="14848" width="9.140625" style="33"/>
    <col min="14849" max="14849" width="19" style="33" customWidth="1"/>
    <col min="14850" max="14850" width="57.5703125" style="33" customWidth="1"/>
    <col min="14851" max="14851" width="16.42578125" style="33" customWidth="1"/>
    <col min="14852" max="14853" width="17.7109375" style="33" customWidth="1"/>
    <col min="14854" max="14855" width="15.7109375" style="33" customWidth="1"/>
    <col min="14856" max="14856" width="19.7109375" style="33" customWidth="1"/>
    <col min="14857" max="14857" width="15.42578125" style="33" customWidth="1"/>
    <col min="14858" max="14858" width="9.42578125" style="33" customWidth="1"/>
    <col min="14859" max="14859" width="15.42578125" style="33" customWidth="1"/>
    <col min="14860" max="14860" width="9.42578125" style="33" customWidth="1"/>
    <col min="14861" max="15104" width="9.140625" style="33"/>
    <col min="15105" max="15105" width="19" style="33" customWidth="1"/>
    <col min="15106" max="15106" width="57.5703125" style="33" customWidth="1"/>
    <col min="15107" max="15107" width="16.42578125" style="33" customWidth="1"/>
    <col min="15108" max="15109" width="17.7109375" style="33" customWidth="1"/>
    <col min="15110" max="15111" width="15.7109375" style="33" customWidth="1"/>
    <col min="15112" max="15112" width="19.7109375" style="33" customWidth="1"/>
    <col min="15113" max="15113" width="15.42578125" style="33" customWidth="1"/>
    <col min="15114" max="15114" width="9.42578125" style="33" customWidth="1"/>
    <col min="15115" max="15115" width="15.42578125" style="33" customWidth="1"/>
    <col min="15116" max="15116" width="9.42578125" style="33" customWidth="1"/>
    <col min="15117" max="15360" width="9.140625" style="33"/>
    <col min="15361" max="15361" width="19" style="33" customWidth="1"/>
    <col min="15362" max="15362" width="57.5703125" style="33" customWidth="1"/>
    <col min="15363" max="15363" width="16.42578125" style="33" customWidth="1"/>
    <col min="15364" max="15365" width="17.7109375" style="33" customWidth="1"/>
    <col min="15366" max="15367" width="15.7109375" style="33" customWidth="1"/>
    <col min="15368" max="15368" width="19.7109375" style="33" customWidth="1"/>
    <col min="15369" max="15369" width="15.42578125" style="33" customWidth="1"/>
    <col min="15370" max="15370" width="9.42578125" style="33" customWidth="1"/>
    <col min="15371" max="15371" width="15.42578125" style="33" customWidth="1"/>
    <col min="15372" max="15372" width="9.42578125" style="33" customWidth="1"/>
    <col min="15373" max="15616" width="9.140625" style="33"/>
    <col min="15617" max="15617" width="19" style="33" customWidth="1"/>
    <col min="15618" max="15618" width="57.5703125" style="33" customWidth="1"/>
    <col min="15619" max="15619" width="16.42578125" style="33" customWidth="1"/>
    <col min="15620" max="15621" width="17.7109375" style="33" customWidth="1"/>
    <col min="15622" max="15623" width="15.7109375" style="33" customWidth="1"/>
    <col min="15624" max="15624" width="19.7109375" style="33" customWidth="1"/>
    <col min="15625" max="15625" width="15.42578125" style="33" customWidth="1"/>
    <col min="15626" max="15626" width="9.42578125" style="33" customWidth="1"/>
    <col min="15627" max="15627" width="15.42578125" style="33" customWidth="1"/>
    <col min="15628" max="15628" width="9.42578125" style="33" customWidth="1"/>
    <col min="15629" max="15872" width="9.140625" style="33"/>
    <col min="15873" max="15873" width="19" style="33" customWidth="1"/>
    <col min="15874" max="15874" width="57.5703125" style="33" customWidth="1"/>
    <col min="15875" max="15875" width="16.42578125" style="33" customWidth="1"/>
    <col min="15876" max="15877" width="17.7109375" style="33" customWidth="1"/>
    <col min="15878" max="15879" width="15.7109375" style="33" customWidth="1"/>
    <col min="15880" max="15880" width="19.7109375" style="33" customWidth="1"/>
    <col min="15881" max="15881" width="15.42578125" style="33" customWidth="1"/>
    <col min="15882" max="15882" width="9.42578125" style="33" customWidth="1"/>
    <col min="15883" max="15883" width="15.42578125" style="33" customWidth="1"/>
    <col min="15884" max="15884" width="9.42578125" style="33" customWidth="1"/>
    <col min="15885" max="16128" width="9.140625" style="33"/>
    <col min="16129" max="16129" width="19" style="33" customWidth="1"/>
    <col min="16130" max="16130" width="57.5703125" style="33" customWidth="1"/>
    <col min="16131" max="16131" width="16.42578125" style="33" customWidth="1"/>
    <col min="16132" max="16133" width="17.7109375" style="33" customWidth="1"/>
    <col min="16134" max="16135" width="15.7109375" style="33" customWidth="1"/>
    <col min="16136" max="16136" width="19.7109375" style="33" customWidth="1"/>
    <col min="16137" max="16137" width="15.42578125" style="33" customWidth="1"/>
    <col min="16138" max="16138" width="9.42578125" style="33" customWidth="1"/>
    <col min="16139" max="16139" width="15.42578125" style="33" customWidth="1"/>
    <col min="16140" max="16140" width="9.42578125" style="33" customWidth="1"/>
    <col min="16141" max="16384" width="9.140625" style="33"/>
  </cols>
  <sheetData>
    <row r="1" spans="1:15" ht="20.25" hidden="1" customHeight="1" x14ac:dyDescent="0.2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8"/>
      <c r="M1" s="38"/>
      <c r="N1" s="38"/>
      <c r="O1" s="38"/>
    </row>
    <row r="2" spans="1:15" ht="15.75" hidden="1" customHeight="1" x14ac:dyDescent="0.2">
      <c r="A2" s="174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38"/>
      <c r="M2" s="38"/>
      <c r="N2" s="38"/>
      <c r="O2" s="38"/>
    </row>
    <row r="3" spans="1:15" ht="18" hidden="1" customHeight="1" x14ac:dyDescent="0.2">
      <c r="A3" s="39"/>
      <c r="B3" s="39"/>
      <c r="C3" s="39"/>
      <c r="D3" s="39"/>
      <c r="E3" s="39"/>
      <c r="F3" s="39"/>
      <c r="G3" s="39"/>
      <c r="H3" s="39"/>
      <c r="I3" s="41"/>
      <c r="J3" s="41"/>
      <c r="K3" s="41"/>
      <c r="L3" s="38"/>
      <c r="M3" s="38"/>
      <c r="N3" s="38"/>
      <c r="O3" s="38"/>
    </row>
    <row r="4" spans="1:15" ht="18" customHeight="1" x14ac:dyDescent="0.2">
      <c r="A4" s="39"/>
      <c r="B4" s="39"/>
      <c r="C4" s="39"/>
      <c r="D4" s="39"/>
      <c r="E4" s="39"/>
      <c r="F4" s="39"/>
      <c r="G4" s="39"/>
      <c r="H4" s="39"/>
      <c r="I4" s="41"/>
      <c r="J4" s="41"/>
      <c r="K4" s="41"/>
      <c r="L4" s="38"/>
      <c r="M4" s="38"/>
      <c r="N4" s="38"/>
      <c r="O4" s="38"/>
    </row>
    <row r="5" spans="1:15" ht="15.75" customHeight="1" x14ac:dyDescent="0.2">
      <c r="A5" s="174" t="s">
        <v>474</v>
      </c>
      <c r="B5" s="174"/>
      <c r="C5" s="174"/>
      <c r="D5" s="174"/>
      <c r="E5" s="174"/>
      <c r="F5" s="174"/>
      <c r="G5" s="174"/>
      <c r="H5" s="174"/>
      <c r="I5" s="37"/>
      <c r="J5" s="37"/>
      <c r="K5" s="37"/>
      <c r="L5" s="38"/>
      <c r="M5" s="38"/>
      <c r="N5" s="38"/>
      <c r="O5" s="38"/>
    </row>
    <row r="6" spans="1:15" ht="18" customHeight="1" x14ac:dyDescent="0.2">
      <c r="A6" s="39"/>
      <c r="B6" s="39"/>
      <c r="C6" s="39"/>
      <c r="D6" s="39"/>
      <c r="E6" s="39"/>
      <c r="F6" s="39"/>
      <c r="G6" s="39"/>
      <c r="H6" s="39"/>
      <c r="I6" s="41"/>
      <c r="J6" s="41"/>
      <c r="K6" s="41"/>
      <c r="L6" s="38"/>
      <c r="M6" s="38"/>
      <c r="N6" s="38"/>
      <c r="O6" s="38"/>
    </row>
    <row r="7" spans="1:15" s="44" customFormat="1" ht="57" customHeight="1" x14ac:dyDescent="0.25">
      <c r="A7" s="175" t="s">
        <v>3</v>
      </c>
      <c r="B7" s="175"/>
      <c r="C7" s="42" t="s">
        <v>32</v>
      </c>
      <c r="D7" s="42" t="s">
        <v>33</v>
      </c>
      <c r="E7" s="42" t="s">
        <v>34</v>
      </c>
      <c r="F7" s="42" t="s">
        <v>35</v>
      </c>
      <c r="G7" s="42" t="s">
        <v>36</v>
      </c>
      <c r="H7" s="42" t="s">
        <v>37</v>
      </c>
      <c r="I7" s="43"/>
      <c r="J7" s="43"/>
      <c r="K7" s="43"/>
      <c r="L7" s="43"/>
      <c r="M7" s="43"/>
      <c r="N7" s="43"/>
      <c r="O7" s="43"/>
    </row>
    <row r="8" spans="1:15" s="47" customFormat="1" ht="12.75" customHeight="1" x14ac:dyDescent="0.2">
      <c r="A8" s="176">
        <v>1</v>
      </c>
      <c r="B8" s="176"/>
      <c r="C8" s="45">
        <v>2</v>
      </c>
      <c r="D8" s="45">
        <v>3</v>
      </c>
      <c r="E8" s="45">
        <v>4.3333333333333304</v>
      </c>
      <c r="F8" s="45">
        <v>5.0833333333333304</v>
      </c>
      <c r="G8" s="45">
        <v>6</v>
      </c>
      <c r="H8" s="45">
        <v>7</v>
      </c>
      <c r="I8" s="38"/>
      <c r="J8" s="38"/>
      <c r="K8" s="38"/>
      <c r="L8" s="38"/>
      <c r="M8" s="46"/>
      <c r="N8" s="46"/>
      <c r="O8" s="46"/>
    </row>
    <row r="9" spans="1:15" ht="15" customHeight="1" x14ac:dyDescent="0.2">
      <c r="A9" s="48" t="s">
        <v>38</v>
      </c>
      <c r="B9" s="48"/>
      <c r="C9" s="49" t="s">
        <v>39</v>
      </c>
      <c r="D9" s="49" t="s">
        <v>39</v>
      </c>
      <c r="E9" s="49" t="s">
        <v>39</v>
      </c>
      <c r="F9" s="49" t="s">
        <v>39</v>
      </c>
      <c r="G9" s="49"/>
      <c r="H9" s="49"/>
      <c r="I9" s="38"/>
      <c r="J9" s="38"/>
      <c r="K9" s="38"/>
      <c r="L9" s="38"/>
      <c r="M9" s="50"/>
      <c r="N9" s="50"/>
      <c r="O9" s="50"/>
    </row>
    <row r="10" spans="1:15" ht="12.75" customHeight="1" x14ac:dyDescent="0.2">
      <c r="A10" s="81" t="s">
        <v>475</v>
      </c>
      <c r="B10" s="81"/>
      <c r="C10" s="82">
        <f>+C11+C13+C15+C17+C23+C25</f>
        <v>1607407.83</v>
      </c>
      <c r="D10" s="83">
        <f>+D11+D13+D15+D17+D23+D25</f>
        <v>3158728.6399999997</v>
      </c>
      <c r="E10" s="83">
        <f>+E11+E13+E15+E17+E23+E25</f>
        <v>3158728.6399999997</v>
      </c>
      <c r="F10" s="82">
        <f>+F11+F13+F15+F17+F23+F25</f>
        <v>1851889.4599999997</v>
      </c>
      <c r="G10" s="82">
        <f t="shared" ref="G10:G46" si="0">IF(C10&lt;&gt;0, F10/C10*100, "-")</f>
        <v>115.2096826603115</v>
      </c>
      <c r="H10" s="82">
        <f t="shared" ref="H10:H46" si="1">IF(E10&lt;&gt;0, F10/E10*100, "-")</f>
        <v>58.627684459783161</v>
      </c>
      <c r="I10" s="84"/>
      <c r="J10" s="84"/>
      <c r="K10" s="84"/>
      <c r="L10" s="84"/>
      <c r="M10" s="60"/>
      <c r="N10" s="60"/>
      <c r="O10" s="60"/>
    </row>
    <row r="11" spans="1:15" ht="12.75" customHeight="1" x14ac:dyDescent="0.2">
      <c r="A11" s="85" t="s">
        <v>476</v>
      </c>
      <c r="B11" s="86" t="s">
        <v>477</v>
      </c>
      <c r="C11" s="87">
        <f>+C12</f>
        <v>1026194.58</v>
      </c>
      <c r="D11" s="88">
        <f>+D12</f>
        <v>2076670.64</v>
      </c>
      <c r="E11" s="88">
        <f>+E12</f>
        <v>2076670.64</v>
      </c>
      <c r="F11" s="87">
        <f>+F12</f>
        <v>1116418.02</v>
      </c>
      <c r="G11" s="87">
        <f t="shared" si="0"/>
        <v>108.79204019962765</v>
      </c>
      <c r="H11" s="87">
        <f t="shared" si="1"/>
        <v>53.759994411054038</v>
      </c>
      <c r="I11" s="84"/>
      <c r="J11" s="84"/>
      <c r="K11" s="84"/>
      <c r="L11" s="84"/>
      <c r="M11" s="60"/>
      <c r="N11" s="60"/>
      <c r="O11" s="60"/>
    </row>
    <row r="12" spans="1:15" ht="12.75" customHeight="1" x14ac:dyDescent="0.2">
      <c r="A12" s="89" t="s">
        <v>478</v>
      </c>
      <c r="B12" s="90" t="s">
        <v>477</v>
      </c>
      <c r="C12" s="71">
        <v>1026194.58</v>
      </c>
      <c r="D12" s="71">
        <v>2076670.64</v>
      </c>
      <c r="E12" s="71">
        <v>2076670.64</v>
      </c>
      <c r="F12" s="71">
        <v>1116418.02</v>
      </c>
      <c r="G12" s="71">
        <f t="shared" si="0"/>
        <v>108.79204019962765</v>
      </c>
      <c r="H12" s="71">
        <f t="shared" si="1"/>
        <v>53.759994411054038</v>
      </c>
      <c r="I12" s="65"/>
      <c r="J12" s="65"/>
      <c r="K12" s="65"/>
      <c r="L12" s="65"/>
      <c r="M12" s="65"/>
      <c r="N12" s="65"/>
      <c r="O12" s="65"/>
    </row>
    <row r="13" spans="1:15" ht="12.75" customHeight="1" x14ac:dyDescent="0.2">
      <c r="A13" s="85" t="s">
        <v>187</v>
      </c>
      <c r="B13" s="86" t="s">
        <v>479</v>
      </c>
      <c r="C13" s="87">
        <f>+C14</f>
        <v>48108.640000000101</v>
      </c>
      <c r="D13" s="88">
        <f>+D14</f>
        <v>95000</v>
      </c>
      <c r="E13" s="88">
        <f>+E14</f>
        <v>95000</v>
      </c>
      <c r="F13" s="87">
        <f>+F14</f>
        <v>84285.13</v>
      </c>
      <c r="G13" s="87">
        <f t="shared" si="0"/>
        <v>175.19749051313823</v>
      </c>
      <c r="H13" s="87">
        <f t="shared" si="1"/>
        <v>88.72118947368422</v>
      </c>
      <c r="I13" s="84"/>
      <c r="J13" s="84"/>
      <c r="K13" s="84"/>
      <c r="L13" s="84"/>
      <c r="M13" s="60"/>
      <c r="N13" s="60"/>
      <c r="O13" s="60"/>
    </row>
    <row r="14" spans="1:15" ht="12.75" customHeight="1" x14ac:dyDescent="0.2">
      <c r="A14" s="89" t="s">
        <v>189</v>
      </c>
      <c r="B14" s="90" t="s">
        <v>479</v>
      </c>
      <c r="C14" s="71">
        <v>48108.640000000101</v>
      </c>
      <c r="D14" s="64">
        <v>95000</v>
      </c>
      <c r="E14" s="64">
        <v>95000</v>
      </c>
      <c r="F14" s="71">
        <v>84285.13</v>
      </c>
      <c r="G14" s="71">
        <f t="shared" si="0"/>
        <v>175.19749051313823</v>
      </c>
      <c r="H14" s="71">
        <f t="shared" si="1"/>
        <v>88.72118947368422</v>
      </c>
      <c r="I14" s="65"/>
      <c r="J14" s="65"/>
      <c r="K14" s="65"/>
      <c r="L14" s="65"/>
      <c r="M14" s="65"/>
      <c r="N14" s="65"/>
      <c r="O14" s="65"/>
    </row>
    <row r="15" spans="1:15" ht="12.75" customHeight="1" x14ac:dyDescent="0.2">
      <c r="A15" s="85" t="s">
        <v>381</v>
      </c>
      <c r="B15" s="86" t="s">
        <v>480</v>
      </c>
      <c r="C15" s="87">
        <f>+C16</f>
        <v>191426.75</v>
      </c>
      <c r="D15" s="88">
        <f>+D16</f>
        <v>432625</v>
      </c>
      <c r="E15" s="88">
        <f>+E16</f>
        <v>432625</v>
      </c>
      <c r="F15" s="87">
        <f>+F16</f>
        <v>192235.41</v>
      </c>
      <c r="G15" s="87">
        <f t="shared" si="0"/>
        <v>100.42243834782755</v>
      </c>
      <c r="H15" s="87">
        <f t="shared" si="1"/>
        <v>44.434651256862182</v>
      </c>
      <c r="I15" s="84"/>
      <c r="J15" s="84"/>
      <c r="K15" s="84"/>
      <c r="L15" s="84"/>
      <c r="M15" s="60"/>
      <c r="N15" s="60"/>
      <c r="O15" s="60"/>
    </row>
    <row r="16" spans="1:15" ht="12.75" customHeight="1" x14ac:dyDescent="0.2">
      <c r="A16" s="89" t="s">
        <v>441</v>
      </c>
      <c r="B16" s="90" t="s">
        <v>481</v>
      </c>
      <c r="C16" s="71">
        <v>191426.75</v>
      </c>
      <c r="D16" s="64">
        <v>432625</v>
      </c>
      <c r="E16" s="64">
        <v>432625</v>
      </c>
      <c r="F16" s="71">
        <v>192235.41</v>
      </c>
      <c r="G16" s="71">
        <f t="shared" si="0"/>
        <v>100.42243834782755</v>
      </c>
      <c r="H16" s="71">
        <f t="shared" si="1"/>
        <v>44.434651256862182</v>
      </c>
      <c r="I16" s="65"/>
      <c r="J16" s="65"/>
      <c r="K16" s="65"/>
      <c r="L16" s="65"/>
      <c r="M16" s="65"/>
      <c r="N16" s="65"/>
      <c r="O16" s="65"/>
    </row>
    <row r="17" spans="1:15" ht="12.75" customHeight="1" x14ac:dyDescent="0.2">
      <c r="A17" s="85" t="s">
        <v>482</v>
      </c>
      <c r="B17" s="86" t="s">
        <v>483</v>
      </c>
      <c r="C17" s="87">
        <f>SUM(C18:C22)</f>
        <v>324285.57</v>
      </c>
      <c r="D17" s="88">
        <f>SUM(D18:D22)</f>
        <v>547233</v>
      </c>
      <c r="E17" s="88">
        <f>SUM(E18:E22)</f>
        <v>547233</v>
      </c>
      <c r="F17" s="87">
        <f>SUM(F18:F22)</f>
        <v>414172.35</v>
      </c>
      <c r="G17" s="87">
        <f t="shared" si="0"/>
        <v>127.7184026412276</v>
      </c>
      <c r="H17" s="87">
        <f t="shared" si="1"/>
        <v>75.684827121171423</v>
      </c>
      <c r="I17" s="84"/>
      <c r="J17" s="84"/>
      <c r="K17" s="84"/>
      <c r="L17" s="84"/>
      <c r="M17" s="60"/>
      <c r="N17" s="60"/>
      <c r="O17" s="60"/>
    </row>
    <row r="18" spans="1:15" ht="12.75" customHeight="1" x14ac:dyDescent="0.2">
      <c r="A18" s="89" t="s">
        <v>484</v>
      </c>
      <c r="B18" s="90" t="s">
        <v>485</v>
      </c>
      <c r="C18" s="71">
        <v>232597.18</v>
      </c>
      <c r="D18" s="64">
        <v>83608</v>
      </c>
      <c r="E18" s="64">
        <v>83608</v>
      </c>
      <c r="F18" s="71">
        <v>178361.85</v>
      </c>
      <c r="G18" s="71">
        <f t="shared" si="0"/>
        <v>76.682722464648975</v>
      </c>
      <c r="H18" s="71">
        <f t="shared" si="1"/>
        <v>213.33108075782224</v>
      </c>
      <c r="I18" s="143"/>
      <c r="J18" s="65"/>
      <c r="K18" s="65"/>
      <c r="L18" s="65"/>
      <c r="M18" s="65"/>
      <c r="N18" s="65"/>
      <c r="O18" s="65"/>
    </row>
    <row r="19" spans="1:15" ht="12.75" customHeight="1" x14ac:dyDescent="0.2">
      <c r="A19" s="89" t="s">
        <v>486</v>
      </c>
      <c r="B19" s="90" t="s">
        <v>487</v>
      </c>
      <c r="C19" s="71">
        <v>91688.39</v>
      </c>
      <c r="D19" s="64">
        <v>100000</v>
      </c>
      <c r="E19" s="64">
        <v>100000</v>
      </c>
      <c r="F19" s="71"/>
      <c r="G19" s="71">
        <f t="shared" si="0"/>
        <v>0</v>
      </c>
      <c r="H19" s="71">
        <f t="shared" si="1"/>
        <v>0</v>
      </c>
      <c r="I19" s="65"/>
      <c r="J19" s="65"/>
      <c r="K19" s="65"/>
      <c r="L19" s="65"/>
      <c r="M19" s="65"/>
      <c r="N19" s="65"/>
      <c r="O19" s="65"/>
    </row>
    <row r="20" spans="1:15" ht="12.75" customHeight="1" x14ac:dyDescent="0.2">
      <c r="A20" s="89" t="s">
        <v>488</v>
      </c>
      <c r="B20" s="90" t="s">
        <v>489</v>
      </c>
      <c r="C20" s="71"/>
      <c r="D20" s="64">
        <v>363625</v>
      </c>
      <c r="E20" s="64">
        <v>363625</v>
      </c>
      <c r="F20" s="71">
        <v>235810.5</v>
      </c>
      <c r="G20" s="71" t="str">
        <f t="shared" si="0"/>
        <v>-</v>
      </c>
      <c r="H20" s="71">
        <f t="shared" si="1"/>
        <v>64.849914059814367</v>
      </c>
      <c r="I20" s="71"/>
      <c r="J20" s="65"/>
      <c r="K20" s="65"/>
      <c r="L20" s="65"/>
      <c r="M20" s="65"/>
      <c r="N20" s="65"/>
      <c r="O20" s="65"/>
    </row>
    <row r="21" spans="1:15" ht="12.75" customHeight="1" x14ac:dyDescent="0.2">
      <c r="A21" s="89" t="s">
        <v>490</v>
      </c>
      <c r="B21" s="90" t="s">
        <v>491</v>
      </c>
      <c r="C21" s="71"/>
      <c r="D21" s="64"/>
      <c r="E21" s="64"/>
      <c r="F21" s="71"/>
      <c r="G21" s="71" t="str">
        <f t="shared" si="0"/>
        <v>-</v>
      </c>
      <c r="H21" s="71" t="str">
        <f t="shared" si="1"/>
        <v>-</v>
      </c>
      <c r="I21" s="143"/>
      <c r="J21" s="65"/>
      <c r="K21" s="65"/>
      <c r="L21" s="65"/>
      <c r="M21" s="65"/>
      <c r="N21" s="65"/>
      <c r="O21" s="65"/>
    </row>
    <row r="22" spans="1:15" ht="12.75" customHeight="1" x14ac:dyDescent="0.2">
      <c r="A22" s="89" t="s">
        <v>492</v>
      </c>
      <c r="B22" s="90" t="s">
        <v>493</v>
      </c>
      <c r="C22" s="71"/>
      <c r="D22" s="64"/>
      <c r="E22" s="64"/>
      <c r="F22" s="71"/>
      <c r="G22" s="71" t="str">
        <f t="shared" si="0"/>
        <v>-</v>
      </c>
      <c r="H22" s="71" t="str">
        <f t="shared" si="1"/>
        <v>-</v>
      </c>
      <c r="I22" s="65"/>
      <c r="J22" s="65"/>
      <c r="K22" s="65"/>
      <c r="L22" s="65"/>
      <c r="M22" s="65"/>
      <c r="N22" s="65"/>
      <c r="O22" s="65"/>
    </row>
    <row r="23" spans="1:15" ht="12.75" customHeight="1" x14ac:dyDescent="0.2">
      <c r="A23" s="85" t="s">
        <v>41</v>
      </c>
      <c r="B23" s="86" t="s">
        <v>494</v>
      </c>
      <c r="C23" s="87">
        <f>+C24</f>
        <v>17392.29</v>
      </c>
      <c r="D23" s="88">
        <f>+D24</f>
        <v>7200</v>
      </c>
      <c r="E23" s="88">
        <f>+E24</f>
        <v>7200</v>
      </c>
      <c r="F23" s="87">
        <f>+F24</f>
        <v>44778.55</v>
      </c>
      <c r="G23" s="87">
        <f t="shared" si="0"/>
        <v>257.46207083713529</v>
      </c>
      <c r="H23" s="87">
        <f t="shared" si="1"/>
        <v>621.92430555555563</v>
      </c>
      <c r="I23" s="84"/>
      <c r="J23" s="84"/>
      <c r="K23" s="84"/>
      <c r="L23" s="84"/>
      <c r="M23" s="60"/>
      <c r="N23" s="60"/>
      <c r="O23" s="60"/>
    </row>
    <row r="24" spans="1:15" ht="12.75" customHeight="1" x14ac:dyDescent="0.2">
      <c r="A24" s="89" t="s">
        <v>495</v>
      </c>
      <c r="B24" s="90" t="s">
        <v>494</v>
      </c>
      <c r="C24" s="71">
        <v>17392.29</v>
      </c>
      <c r="D24" s="64">
        <v>7200</v>
      </c>
      <c r="E24" s="64">
        <v>7200</v>
      </c>
      <c r="F24" s="71">
        <v>44778.55</v>
      </c>
      <c r="G24" s="71">
        <f t="shared" si="0"/>
        <v>257.46207083713529</v>
      </c>
      <c r="H24" s="71">
        <f t="shared" si="1"/>
        <v>621.92430555555563</v>
      </c>
      <c r="I24" s="65"/>
      <c r="J24" s="65"/>
      <c r="K24" s="65"/>
      <c r="L24" s="65"/>
      <c r="M24" s="65"/>
      <c r="N24" s="65"/>
      <c r="O24" s="65"/>
    </row>
    <row r="25" spans="1:15" ht="12.75" customHeight="1" x14ac:dyDescent="0.2">
      <c r="A25" s="85" t="s">
        <v>148</v>
      </c>
      <c r="B25" s="86" t="s">
        <v>496</v>
      </c>
      <c r="C25" s="87">
        <f>+C26</f>
        <v>0</v>
      </c>
      <c r="D25" s="88">
        <f>+D26</f>
        <v>0</v>
      </c>
      <c r="E25" s="88">
        <f>+E26</f>
        <v>0</v>
      </c>
      <c r="F25" s="87">
        <f>+F26</f>
        <v>0</v>
      </c>
      <c r="G25" s="87" t="str">
        <f t="shared" si="0"/>
        <v>-</v>
      </c>
      <c r="H25" s="87" t="str">
        <f t="shared" si="1"/>
        <v>-</v>
      </c>
      <c r="I25" s="84"/>
      <c r="J25" s="84"/>
      <c r="K25" s="84"/>
      <c r="L25" s="84"/>
      <c r="M25" s="60"/>
      <c r="N25" s="60"/>
      <c r="O25" s="60"/>
    </row>
    <row r="26" spans="1:15" ht="12.75" customHeight="1" x14ac:dyDescent="0.2">
      <c r="A26" s="89" t="s">
        <v>150</v>
      </c>
      <c r="B26" s="90" t="s">
        <v>496</v>
      </c>
      <c r="C26" s="71"/>
      <c r="D26" s="64"/>
      <c r="E26" s="64"/>
      <c r="F26" s="71"/>
      <c r="G26" s="71" t="str">
        <f t="shared" si="0"/>
        <v>-</v>
      </c>
      <c r="H26" s="71" t="str">
        <f t="shared" si="1"/>
        <v>-</v>
      </c>
      <c r="I26" s="65"/>
      <c r="J26" s="65"/>
      <c r="K26" s="65"/>
      <c r="L26" s="65"/>
      <c r="M26" s="65"/>
      <c r="N26" s="65"/>
      <c r="O26" s="65"/>
    </row>
    <row r="27" spans="1:15" ht="12.75" customHeight="1" x14ac:dyDescent="0.2">
      <c r="A27" s="81" t="s">
        <v>497</v>
      </c>
      <c r="B27" s="81"/>
      <c r="C27" s="82">
        <f>+C28+C31+C33+C35+C41+C43+C45</f>
        <v>1546016.3299999998</v>
      </c>
      <c r="D27" s="83">
        <f>+D28+D31+D33+D35+D41+D43+D45</f>
        <v>3148729.08</v>
      </c>
      <c r="E27" s="83">
        <f>+E28+E31+E33+E35+E41+E43+E45</f>
        <v>3148729.08</v>
      </c>
      <c r="F27" s="82">
        <f>+F28+F31+F33+F35+F41+F43+F45</f>
        <v>1967808.78</v>
      </c>
      <c r="G27" s="82">
        <f t="shared" si="0"/>
        <v>127.28253523686908</v>
      </c>
      <c r="H27" s="82">
        <f t="shared" si="1"/>
        <v>62.495334784407689</v>
      </c>
      <c r="I27" s="91"/>
      <c r="J27" s="91"/>
      <c r="K27" s="91"/>
      <c r="L27" s="91"/>
      <c r="M27" s="91"/>
      <c r="N27" s="91"/>
      <c r="O27" s="91"/>
    </row>
    <row r="28" spans="1:15" ht="12.75" customHeight="1" x14ac:dyDescent="0.2">
      <c r="A28" s="85" t="s">
        <v>476</v>
      </c>
      <c r="B28" s="86" t="s">
        <v>477</v>
      </c>
      <c r="C28" s="87">
        <f>+C29+C30</f>
        <v>986442.78</v>
      </c>
      <c r="D28" s="88">
        <f>+D29+D30</f>
        <v>2076671.08</v>
      </c>
      <c r="E28" s="88">
        <f>+E29+E30</f>
        <v>2076671.08</v>
      </c>
      <c r="F28" s="87">
        <f>+F29+F30</f>
        <v>1100465.6599999999</v>
      </c>
      <c r="G28" s="87">
        <f t="shared" si="0"/>
        <v>111.55899584971365</v>
      </c>
      <c r="H28" s="87">
        <f t="shared" si="1"/>
        <v>52.99181322446114</v>
      </c>
      <c r="I28" s="84"/>
      <c r="J28" s="84"/>
      <c r="K28" s="84"/>
      <c r="L28" s="84"/>
      <c r="M28" s="60"/>
      <c r="N28" s="60"/>
      <c r="O28" s="60"/>
    </row>
    <row r="29" spans="1:15" ht="12.75" customHeight="1" x14ac:dyDescent="0.2">
      <c r="A29" s="89" t="s">
        <v>478</v>
      </c>
      <c r="B29" s="90" t="s">
        <v>477</v>
      </c>
      <c r="C29" s="71">
        <v>986442.78</v>
      </c>
      <c r="D29" s="64">
        <v>2076671.08</v>
      </c>
      <c r="E29" s="64">
        <v>2076671.08</v>
      </c>
      <c r="F29" s="71">
        <v>1100465.6599999999</v>
      </c>
      <c r="G29" s="71">
        <f t="shared" si="0"/>
        <v>111.55899584971365</v>
      </c>
      <c r="H29" s="71">
        <f t="shared" si="1"/>
        <v>52.99181322446114</v>
      </c>
      <c r="I29" s="143"/>
      <c r="J29" s="65"/>
      <c r="K29" s="65"/>
      <c r="L29" s="65"/>
      <c r="M29" s="65"/>
      <c r="N29" s="65"/>
      <c r="O29" s="65"/>
    </row>
    <row r="30" spans="1:15" ht="12.75" customHeight="1" x14ac:dyDescent="0.2">
      <c r="A30" s="89" t="s">
        <v>498</v>
      </c>
      <c r="B30" s="90" t="s">
        <v>499</v>
      </c>
      <c r="C30" s="71"/>
      <c r="D30" s="64"/>
      <c r="E30" s="64"/>
      <c r="F30" s="71"/>
      <c r="G30" s="71" t="str">
        <f t="shared" si="0"/>
        <v>-</v>
      </c>
      <c r="H30" s="71" t="str">
        <f t="shared" si="1"/>
        <v>-</v>
      </c>
      <c r="I30" s="65"/>
      <c r="J30" s="65"/>
      <c r="K30" s="65"/>
      <c r="L30" s="65"/>
      <c r="M30" s="65"/>
      <c r="N30" s="65"/>
      <c r="O30" s="65"/>
    </row>
    <row r="31" spans="1:15" ht="12.75" customHeight="1" x14ac:dyDescent="0.2">
      <c r="A31" s="85" t="s">
        <v>187</v>
      </c>
      <c r="B31" s="86" t="s">
        <v>479</v>
      </c>
      <c r="C31" s="87">
        <f>+C32</f>
        <v>44512.72</v>
      </c>
      <c r="D31" s="88">
        <f>+D32</f>
        <v>85000</v>
      </c>
      <c r="E31" s="88">
        <f>+E32</f>
        <v>85000</v>
      </c>
      <c r="F31" s="87">
        <f>+F32</f>
        <v>76429.08000000006</v>
      </c>
      <c r="G31" s="87">
        <f t="shared" si="0"/>
        <v>171.70166190697861</v>
      </c>
      <c r="H31" s="87">
        <f t="shared" si="1"/>
        <v>89.916564705882422</v>
      </c>
      <c r="I31" s="84"/>
      <c r="J31" s="84"/>
      <c r="K31" s="84"/>
      <c r="L31" s="84"/>
      <c r="M31" s="60"/>
      <c r="N31" s="60"/>
      <c r="O31" s="60"/>
    </row>
    <row r="32" spans="1:15" ht="12.75" customHeight="1" x14ac:dyDescent="0.2">
      <c r="A32" s="89" t="s">
        <v>189</v>
      </c>
      <c r="B32" s="90" t="s">
        <v>479</v>
      </c>
      <c r="C32" s="71">
        <v>44512.72</v>
      </c>
      <c r="D32" s="64">
        <v>85000</v>
      </c>
      <c r="E32" s="64">
        <v>85000</v>
      </c>
      <c r="F32" s="71">
        <v>76429.08000000006</v>
      </c>
      <c r="G32" s="71">
        <f t="shared" si="0"/>
        <v>171.70166190697861</v>
      </c>
      <c r="H32" s="71">
        <f t="shared" si="1"/>
        <v>89.916564705882422</v>
      </c>
      <c r="I32" s="143"/>
      <c r="J32" s="65"/>
      <c r="K32" s="65"/>
      <c r="L32" s="65"/>
      <c r="M32" s="65"/>
      <c r="N32" s="65"/>
      <c r="O32" s="65"/>
    </row>
    <row r="33" spans="1:15" ht="12.75" customHeight="1" x14ac:dyDescent="0.2">
      <c r="A33" s="85" t="s">
        <v>381</v>
      </c>
      <c r="B33" s="86" t="s">
        <v>480</v>
      </c>
      <c r="C33" s="87">
        <f>+C34</f>
        <v>264629.2</v>
      </c>
      <c r="D33" s="88">
        <f>+D34</f>
        <v>432625</v>
      </c>
      <c r="E33" s="88">
        <f>+E34</f>
        <v>432625</v>
      </c>
      <c r="F33" s="87">
        <f>+F34</f>
        <v>299799.83</v>
      </c>
      <c r="G33" s="87">
        <f t="shared" si="0"/>
        <v>113.29053256405568</v>
      </c>
      <c r="H33" s="87">
        <f t="shared" si="1"/>
        <v>69.297851488009258</v>
      </c>
      <c r="I33" s="84"/>
      <c r="J33" s="84"/>
      <c r="K33" s="84"/>
      <c r="L33" s="84"/>
      <c r="M33" s="60"/>
      <c r="N33" s="60"/>
      <c r="O33" s="60"/>
    </row>
    <row r="34" spans="1:15" ht="12.75" customHeight="1" x14ac:dyDescent="0.2">
      <c r="A34" s="89" t="s">
        <v>441</v>
      </c>
      <c r="B34" s="90" t="s">
        <v>481</v>
      </c>
      <c r="C34" s="71">
        <v>264629.2</v>
      </c>
      <c r="D34" s="64">
        <v>432625</v>
      </c>
      <c r="E34" s="64">
        <v>432625</v>
      </c>
      <c r="F34" s="71">
        <v>299799.83</v>
      </c>
      <c r="G34" s="71">
        <f t="shared" si="0"/>
        <v>113.29053256405568</v>
      </c>
      <c r="H34" s="71">
        <f t="shared" si="1"/>
        <v>69.297851488009258</v>
      </c>
      <c r="I34" s="65"/>
      <c r="J34" s="65"/>
      <c r="K34" s="65"/>
      <c r="L34" s="65"/>
      <c r="M34" s="65"/>
      <c r="N34" s="65"/>
      <c r="O34" s="65"/>
    </row>
    <row r="35" spans="1:15" ht="12.75" customHeight="1" x14ac:dyDescent="0.2">
      <c r="A35" s="85" t="s">
        <v>482</v>
      </c>
      <c r="B35" s="86" t="s">
        <v>483</v>
      </c>
      <c r="C35" s="87">
        <f>SUM(C36:C40)</f>
        <v>235488.68</v>
      </c>
      <c r="D35" s="88">
        <f>SUM(D36:D40)</f>
        <v>547233</v>
      </c>
      <c r="E35" s="88">
        <f>SUM(E36:E40)</f>
        <v>547233</v>
      </c>
      <c r="F35" s="87">
        <f>SUM(F36:F40)</f>
        <v>452505.52</v>
      </c>
      <c r="G35" s="87">
        <f t="shared" si="0"/>
        <v>192.15595416306212</v>
      </c>
      <c r="H35" s="87">
        <f t="shared" si="1"/>
        <v>82.689735450895697</v>
      </c>
      <c r="I35" s="84"/>
      <c r="J35" s="84"/>
      <c r="K35" s="84"/>
      <c r="L35" s="84"/>
      <c r="M35" s="60"/>
      <c r="N35" s="60"/>
      <c r="O35" s="60"/>
    </row>
    <row r="36" spans="1:15" ht="12.75" customHeight="1" x14ac:dyDescent="0.2">
      <c r="A36" s="89" t="s">
        <v>484</v>
      </c>
      <c r="B36" s="90" t="s">
        <v>485</v>
      </c>
      <c r="C36" s="71">
        <v>178740.93</v>
      </c>
      <c r="D36" s="64">
        <v>83608</v>
      </c>
      <c r="E36" s="64">
        <v>83608</v>
      </c>
      <c r="F36" s="71">
        <v>203453.96</v>
      </c>
      <c r="G36" s="71">
        <f t="shared" si="0"/>
        <v>113.82617288608714</v>
      </c>
      <c r="H36" s="71">
        <f t="shared" si="1"/>
        <v>243.34269447899723</v>
      </c>
      <c r="I36" s="143"/>
      <c r="J36" s="65"/>
      <c r="K36" s="65"/>
      <c r="L36" s="65"/>
      <c r="M36" s="65"/>
      <c r="N36" s="65"/>
      <c r="O36" s="65"/>
    </row>
    <row r="37" spans="1:15" ht="12.75" customHeight="1" x14ac:dyDescent="0.2">
      <c r="A37" s="89" t="s">
        <v>486</v>
      </c>
      <c r="B37" s="90" t="s">
        <v>487</v>
      </c>
      <c r="C37" s="71">
        <v>56747.75</v>
      </c>
      <c r="D37" s="64">
        <v>100000</v>
      </c>
      <c r="E37" s="64">
        <v>100000</v>
      </c>
      <c r="F37" s="71">
        <v>13241.06</v>
      </c>
      <c r="G37" s="71">
        <f t="shared" si="0"/>
        <v>23.333189421607024</v>
      </c>
      <c r="H37" s="71">
        <f t="shared" si="1"/>
        <v>13.241059999999999</v>
      </c>
      <c r="I37" s="65"/>
      <c r="J37" s="65"/>
      <c r="K37" s="65"/>
      <c r="L37" s="65"/>
      <c r="M37" s="65"/>
      <c r="N37" s="65"/>
      <c r="O37" s="65"/>
    </row>
    <row r="38" spans="1:15" ht="12.75" customHeight="1" x14ac:dyDescent="0.2">
      <c r="A38" s="89" t="s">
        <v>488</v>
      </c>
      <c r="B38" s="90" t="s">
        <v>489</v>
      </c>
      <c r="C38" s="71"/>
      <c r="D38" s="64">
        <v>363625</v>
      </c>
      <c r="E38" s="64">
        <v>363625</v>
      </c>
      <c r="F38" s="71">
        <v>235810.5</v>
      </c>
      <c r="G38" s="71" t="str">
        <f t="shared" si="0"/>
        <v>-</v>
      </c>
      <c r="H38" s="71">
        <f t="shared" si="1"/>
        <v>64.849914059814367</v>
      </c>
      <c r="I38" s="65"/>
      <c r="J38" s="65"/>
      <c r="K38" s="65"/>
      <c r="L38" s="65"/>
      <c r="M38" s="65"/>
      <c r="N38" s="65"/>
      <c r="O38" s="65"/>
    </row>
    <row r="39" spans="1:15" ht="12.75" customHeight="1" x14ac:dyDescent="0.2">
      <c r="A39" s="89" t="s">
        <v>490</v>
      </c>
      <c r="B39" s="90" t="s">
        <v>491</v>
      </c>
      <c r="C39" s="71"/>
      <c r="D39" s="64"/>
      <c r="E39" s="64"/>
      <c r="F39" s="71"/>
      <c r="G39" s="71" t="str">
        <f t="shared" si="0"/>
        <v>-</v>
      </c>
      <c r="H39" s="71" t="str">
        <f t="shared" si="1"/>
        <v>-</v>
      </c>
      <c r="I39" s="65"/>
      <c r="J39" s="65"/>
      <c r="K39" s="65"/>
      <c r="L39" s="65"/>
      <c r="M39" s="65"/>
      <c r="N39" s="65"/>
      <c r="O39" s="65"/>
    </row>
    <row r="40" spans="1:15" ht="12.75" customHeight="1" x14ac:dyDescent="0.2">
      <c r="A40" s="89" t="s">
        <v>492</v>
      </c>
      <c r="B40" s="90" t="s">
        <v>493</v>
      </c>
      <c r="C40" s="71"/>
      <c r="D40" s="64"/>
      <c r="E40" s="64"/>
      <c r="F40" s="71"/>
      <c r="G40" s="71" t="str">
        <f t="shared" si="0"/>
        <v>-</v>
      </c>
      <c r="H40" s="71" t="str">
        <f t="shared" si="1"/>
        <v>-</v>
      </c>
      <c r="I40" s="65"/>
      <c r="J40" s="65"/>
      <c r="K40" s="65"/>
      <c r="L40" s="65"/>
      <c r="M40" s="65"/>
      <c r="N40" s="65"/>
      <c r="O40" s="65"/>
    </row>
    <row r="41" spans="1:15" ht="12.75" customHeight="1" x14ac:dyDescent="0.2">
      <c r="A41" s="85" t="s">
        <v>41</v>
      </c>
      <c r="B41" s="86" t="s">
        <v>494</v>
      </c>
      <c r="C41" s="87">
        <f>+C42</f>
        <v>14942.95</v>
      </c>
      <c r="D41" s="88">
        <f>+D42</f>
        <v>7200</v>
      </c>
      <c r="E41" s="88">
        <f>+E42</f>
        <v>7200</v>
      </c>
      <c r="F41" s="87">
        <f>+F42</f>
        <v>38608.69</v>
      </c>
      <c r="G41" s="87">
        <f t="shared" si="0"/>
        <v>258.37394891905547</v>
      </c>
      <c r="H41" s="87">
        <f t="shared" si="1"/>
        <v>536.23180555555564</v>
      </c>
      <c r="I41" s="84"/>
      <c r="J41" s="84"/>
      <c r="K41" s="84"/>
      <c r="L41" s="84"/>
      <c r="M41" s="60"/>
      <c r="N41" s="60"/>
      <c r="O41" s="60"/>
    </row>
    <row r="42" spans="1:15" ht="12.75" customHeight="1" x14ac:dyDescent="0.2">
      <c r="A42" s="89" t="s">
        <v>495</v>
      </c>
      <c r="B42" s="90" t="s">
        <v>494</v>
      </c>
      <c r="C42" s="71">
        <v>14942.95</v>
      </c>
      <c r="D42" s="64">
        <v>7200</v>
      </c>
      <c r="E42" s="64">
        <v>7200</v>
      </c>
      <c r="F42" s="71">
        <v>38608.69</v>
      </c>
      <c r="G42" s="71">
        <f t="shared" si="0"/>
        <v>258.37394891905547</v>
      </c>
      <c r="H42" s="71">
        <f t="shared" si="1"/>
        <v>536.23180555555564</v>
      </c>
      <c r="I42" s="65"/>
      <c r="J42" s="65"/>
      <c r="K42" s="65"/>
      <c r="L42" s="65"/>
      <c r="M42" s="65"/>
      <c r="N42" s="65"/>
      <c r="O42" s="65"/>
    </row>
    <row r="43" spans="1:15" ht="12.75" customHeight="1" x14ac:dyDescent="0.2">
      <c r="A43" s="85" t="s">
        <v>148</v>
      </c>
      <c r="B43" s="86" t="s">
        <v>496</v>
      </c>
      <c r="C43" s="87">
        <f>+C44</f>
        <v>0</v>
      </c>
      <c r="D43" s="88">
        <f>+D44</f>
        <v>0</v>
      </c>
      <c r="E43" s="88">
        <f>+E44</f>
        <v>0</v>
      </c>
      <c r="F43" s="87">
        <f>+F44</f>
        <v>0</v>
      </c>
      <c r="G43" s="87" t="str">
        <f t="shared" si="0"/>
        <v>-</v>
      </c>
      <c r="H43" s="87" t="str">
        <f t="shared" si="1"/>
        <v>-</v>
      </c>
      <c r="I43" s="84"/>
      <c r="J43" s="84"/>
      <c r="K43" s="84"/>
      <c r="L43" s="84"/>
      <c r="M43" s="60"/>
      <c r="N43" s="60"/>
      <c r="O43" s="60"/>
    </row>
    <row r="44" spans="1:15" ht="12.75" customHeight="1" x14ac:dyDescent="0.2">
      <c r="A44" s="89" t="s">
        <v>150</v>
      </c>
      <c r="B44" s="90" t="s">
        <v>496</v>
      </c>
      <c r="C44" s="71"/>
      <c r="D44" s="64"/>
      <c r="E44" s="64"/>
      <c r="F44" s="71"/>
      <c r="G44" s="71" t="str">
        <f t="shared" si="0"/>
        <v>-</v>
      </c>
      <c r="H44" s="71" t="str">
        <f t="shared" si="1"/>
        <v>-</v>
      </c>
      <c r="I44" s="65"/>
      <c r="J44" s="65"/>
      <c r="K44" s="65"/>
      <c r="L44" s="65"/>
      <c r="M44" s="65"/>
      <c r="N44" s="65"/>
      <c r="O44" s="65"/>
    </row>
    <row r="45" spans="1:15" ht="12.75" customHeight="1" x14ac:dyDescent="0.2">
      <c r="A45" s="85" t="s">
        <v>500</v>
      </c>
      <c r="B45" s="86" t="s">
        <v>501</v>
      </c>
      <c r="C45" s="87">
        <f>+C46</f>
        <v>0</v>
      </c>
      <c r="D45" s="88">
        <f>+D46</f>
        <v>0</v>
      </c>
      <c r="E45" s="88">
        <f>+E46</f>
        <v>0</v>
      </c>
      <c r="F45" s="87">
        <f>+F46</f>
        <v>0</v>
      </c>
      <c r="G45" s="87" t="str">
        <f t="shared" si="0"/>
        <v>-</v>
      </c>
      <c r="H45" s="87" t="str">
        <f t="shared" si="1"/>
        <v>-</v>
      </c>
      <c r="I45" s="84"/>
      <c r="J45" s="84"/>
      <c r="K45" s="84"/>
      <c r="L45" s="84"/>
      <c r="M45" s="60"/>
      <c r="N45" s="60"/>
      <c r="O45" s="60"/>
    </row>
    <row r="46" spans="1:15" ht="12.75" customHeight="1" x14ac:dyDescent="0.2">
      <c r="A46" s="89" t="s">
        <v>502</v>
      </c>
      <c r="B46" s="90" t="s">
        <v>501</v>
      </c>
      <c r="C46" s="71"/>
      <c r="D46" s="71"/>
      <c r="E46" s="64"/>
      <c r="F46" s="71"/>
      <c r="G46" s="71" t="str">
        <f t="shared" si="0"/>
        <v>-</v>
      </c>
      <c r="H46" s="71" t="str">
        <f t="shared" si="1"/>
        <v>-</v>
      </c>
      <c r="I46" s="65"/>
      <c r="J46" s="65"/>
      <c r="K46" s="65"/>
      <c r="L46" s="65"/>
      <c r="M46" s="65"/>
      <c r="N46" s="65"/>
      <c r="O46" s="65"/>
    </row>
  </sheetData>
  <mergeCells count="4">
    <mergeCell ref="A2:K2"/>
    <mergeCell ref="A5:H5"/>
    <mergeCell ref="A7:B7"/>
    <mergeCell ref="A8:B8"/>
  </mergeCells>
  <pageMargins left="0.70833333333333304" right="0.70833333333333304" top="0.74791666666666701" bottom="0.74791666666666701" header="0.511811023622047" footer="0.511811023622047"/>
  <pageSetup paperSize="9" fitToHeight="0" orientation="landscape" horizontalDpi="300" verticalDpi="30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4"/>
  <sheetViews>
    <sheetView topLeftCell="A4" zoomScale="90" zoomScaleNormal="90" workbookViewId="0">
      <selection activeCell="F20" sqref="F20"/>
    </sheetView>
  </sheetViews>
  <sheetFormatPr defaultColWidth="9.140625" defaultRowHeight="12.75" x14ac:dyDescent="0.2"/>
  <cols>
    <col min="1" max="1" width="12" style="33" customWidth="1"/>
    <col min="2" max="2" width="33.42578125" style="34" customWidth="1"/>
    <col min="3" max="3" width="16.42578125" style="35" customWidth="1"/>
    <col min="4" max="5" width="17.7109375" style="36" customWidth="1"/>
    <col min="6" max="6" width="17" style="35" customWidth="1"/>
    <col min="7" max="8" width="12.5703125" style="35" customWidth="1"/>
    <col min="9" max="9" width="15.42578125" style="33" customWidth="1"/>
    <col min="10" max="10" width="9.42578125" style="33" customWidth="1"/>
    <col min="11" max="11" width="15.42578125" style="33" customWidth="1"/>
    <col min="12" max="12" width="9.42578125" style="33" customWidth="1"/>
    <col min="13" max="256" width="9.140625" style="33"/>
    <col min="257" max="257" width="19" style="33" customWidth="1"/>
    <col min="258" max="258" width="57.5703125" style="33" customWidth="1"/>
    <col min="259" max="259" width="16.42578125" style="33" customWidth="1"/>
    <col min="260" max="261" width="17.7109375" style="33" customWidth="1"/>
    <col min="262" max="263" width="15.7109375" style="33" customWidth="1"/>
    <col min="264" max="264" width="19.7109375" style="33" customWidth="1"/>
    <col min="265" max="265" width="15.42578125" style="33" customWidth="1"/>
    <col min="266" max="266" width="9.42578125" style="33" customWidth="1"/>
    <col min="267" max="267" width="15.42578125" style="33" customWidth="1"/>
    <col min="268" max="268" width="9.42578125" style="33" customWidth="1"/>
    <col min="269" max="512" width="9.140625" style="33"/>
    <col min="513" max="513" width="19" style="33" customWidth="1"/>
    <col min="514" max="514" width="57.5703125" style="33" customWidth="1"/>
    <col min="515" max="515" width="16.42578125" style="33" customWidth="1"/>
    <col min="516" max="517" width="17.7109375" style="33" customWidth="1"/>
    <col min="518" max="519" width="15.7109375" style="33" customWidth="1"/>
    <col min="520" max="520" width="19.7109375" style="33" customWidth="1"/>
    <col min="521" max="521" width="15.42578125" style="33" customWidth="1"/>
    <col min="522" max="522" width="9.42578125" style="33" customWidth="1"/>
    <col min="523" max="523" width="15.42578125" style="33" customWidth="1"/>
    <col min="524" max="524" width="9.42578125" style="33" customWidth="1"/>
    <col min="525" max="768" width="9.140625" style="33"/>
    <col min="769" max="769" width="19" style="33" customWidth="1"/>
    <col min="770" max="770" width="57.5703125" style="33" customWidth="1"/>
    <col min="771" max="771" width="16.42578125" style="33" customWidth="1"/>
    <col min="772" max="773" width="17.7109375" style="33" customWidth="1"/>
    <col min="774" max="775" width="15.7109375" style="33" customWidth="1"/>
    <col min="776" max="776" width="19.7109375" style="33" customWidth="1"/>
    <col min="777" max="777" width="15.42578125" style="33" customWidth="1"/>
    <col min="778" max="778" width="9.42578125" style="33" customWidth="1"/>
    <col min="779" max="779" width="15.42578125" style="33" customWidth="1"/>
    <col min="780" max="780" width="9.42578125" style="33" customWidth="1"/>
    <col min="781" max="1024" width="9.140625" style="33"/>
    <col min="1025" max="1025" width="19" style="33" customWidth="1"/>
    <col min="1026" max="1026" width="57.5703125" style="33" customWidth="1"/>
    <col min="1027" max="1027" width="16.42578125" style="33" customWidth="1"/>
    <col min="1028" max="1029" width="17.7109375" style="33" customWidth="1"/>
    <col min="1030" max="1031" width="15.7109375" style="33" customWidth="1"/>
    <col min="1032" max="1032" width="19.7109375" style="33" customWidth="1"/>
    <col min="1033" max="1033" width="15.42578125" style="33" customWidth="1"/>
    <col min="1034" max="1034" width="9.42578125" style="33" customWidth="1"/>
    <col min="1035" max="1035" width="15.42578125" style="33" customWidth="1"/>
    <col min="1036" max="1036" width="9.42578125" style="33" customWidth="1"/>
    <col min="1037" max="1280" width="9.140625" style="33"/>
    <col min="1281" max="1281" width="19" style="33" customWidth="1"/>
    <col min="1282" max="1282" width="57.5703125" style="33" customWidth="1"/>
    <col min="1283" max="1283" width="16.42578125" style="33" customWidth="1"/>
    <col min="1284" max="1285" width="17.7109375" style="33" customWidth="1"/>
    <col min="1286" max="1287" width="15.7109375" style="33" customWidth="1"/>
    <col min="1288" max="1288" width="19.7109375" style="33" customWidth="1"/>
    <col min="1289" max="1289" width="15.42578125" style="33" customWidth="1"/>
    <col min="1290" max="1290" width="9.42578125" style="33" customWidth="1"/>
    <col min="1291" max="1291" width="15.42578125" style="33" customWidth="1"/>
    <col min="1292" max="1292" width="9.42578125" style="33" customWidth="1"/>
    <col min="1293" max="1536" width="9.140625" style="33"/>
    <col min="1537" max="1537" width="19" style="33" customWidth="1"/>
    <col min="1538" max="1538" width="57.5703125" style="33" customWidth="1"/>
    <col min="1539" max="1539" width="16.42578125" style="33" customWidth="1"/>
    <col min="1540" max="1541" width="17.7109375" style="33" customWidth="1"/>
    <col min="1542" max="1543" width="15.7109375" style="33" customWidth="1"/>
    <col min="1544" max="1544" width="19.7109375" style="33" customWidth="1"/>
    <col min="1545" max="1545" width="15.42578125" style="33" customWidth="1"/>
    <col min="1546" max="1546" width="9.42578125" style="33" customWidth="1"/>
    <col min="1547" max="1547" width="15.42578125" style="33" customWidth="1"/>
    <col min="1548" max="1548" width="9.42578125" style="33" customWidth="1"/>
    <col min="1549" max="1792" width="9.140625" style="33"/>
    <col min="1793" max="1793" width="19" style="33" customWidth="1"/>
    <col min="1794" max="1794" width="57.5703125" style="33" customWidth="1"/>
    <col min="1795" max="1795" width="16.42578125" style="33" customWidth="1"/>
    <col min="1796" max="1797" width="17.7109375" style="33" customWidth="1"/>
    <col min="1798" max="1799" width="15.7109375" style="33" customWidth="1"/>
    <col min="1800" max="1800" width="19.7109375" style="33" customWidth="1"/>
    <col min="1801" max="1801" width="15.42578125" style="33" customWidth="1"/>
    <col min="1802" max="1802" width="9.42578125" style="33" customWidth="1"/>
    <col min="1803" max="1803" width="15.42578125" style="33" customWidth="1"/>
    <col min="1804" max="1804" width="9.42578125" style="33" customWidth="1"/>
    <col min="1805" max="2048" width="9.140625" style="33"/>
    <col min="2049" max="2049" width="19" style="33" customWidth="1"/>
    <col min="2050" max="2050" width="57.5703125" style="33" customWidth="1"/>
    <col min="2051" max="2051" width="16.42578125" style="33" customWidth="1"/>
    <col min="2052" max="2053" width="17.7109375" style="33" customWidth="1"/>
    <col min="2054" max="2055" width="15.7109375" style="33" customWidth="1"/>
    <col min="2056" max="2056" width="19.7109375" style="33" customWidth="1"/>
    <col min="2057" max="2057" width="15.42578125" style="33" customWidth="1"/>
    <col min="2058" max="2058" width="9.42578125" style="33" customWidth="1"/>
    <col min="2059" max="2059" width="15.42578125" style="33" customWidth="1"/>
    <col min="2060" max="2060" width="9.42578125" style="33" customWidth="1"/>
    <col min="2061" max="2304" width="9.140625" style="33"/>
    <col min="2305" max="2305" width="19" style="33" customWidth="1"/>
    <col min="2306" max="2306" width="57.5703125" style="33" customWidth="1"/>
    <col min="2307" max="2307" width="16.42578125" style="33" customWidth="1"/>
    <col min="2308" max="2309" width="17.7109375" style="33" customWidth="1"/>
    <col min="2310" max="2311" width="15.7109375" style="33" customWidth="1"/>
    <col min="2312" max="2312" width="19.7109375" style="33" customWidth="1"/>
    <col min="2313" max="2313" width="15.42578125" style="33" customWidth="1"/>
    <col min="2314" max="2314" width="9.42578125" style="33" customWidth="1"/>
    <col min="2315" max="2315" width="15.42578125" style="33" customWidth="1"/>
    <col min="2316" max="2316" width="9.42578125" style="33" customWidth="1"/>
    <col min="2317" max="2560" width="9.140625" style="33"/>
    <col min="2561" max="2561" width="19" style="33" customWidth="1"/>
    <col min="2562" max="2562" width="57.5703125" style="33" customWidth="1"/>
    <col min="2563" max="2563" width="16.42578125" style="33" customWidth="1"/>
    <col min="2564" max="2565" width="17.7109375" style="33" customWidth="1"/>
    <col min="2566" max="2567" width="15.7109375" style="33" customWidth="1"/>
    <col min="2568" max="2568" width="19.7109375" style="33" customWidth="1"/>
    <col min="2569" max="2569" width="15.42578125" style="33" customWidth="1"/>
    <col min="2570" max="2570" width="9.42578125" style="33" customWidth="1"/>
    <col min="2571" max="2571" width="15.42578125" style="33" customWidth="1"/>
    <col min="2572" max="2572" width="9.42578125" style="33" customWidth="1"/>
    <col min="2573" max="2816" width="9.140625" style="33"/>
    <col min="2817" max="2817" width="19" style="33" customWidth="1"/>
    <col min="2818" max="2818" width="57.5703125" style="33" customWidth="1"/>
    <col min="2819" max="2819" width="16.42578125" style="33" customWidth="1"/>
    <col min="2820" max="2821" width="17.7109375" style="33" customWidth="1"/>
    <col min="2822" max="2823" width="15.7109375" style="33" customWidth="1"/>
    <col min="2824" max="2824" width="19.7109375" style="33" customWidth="1"/>
    <col min="2825" max="2825" width="15.42578125" style="33" customWidth="1"/>
    <col min="2826" max="2826" width="9.42578125" style="33" customWidth="1"/>
    <col min="2827" max="2827" width="15.42578125" style="33" customWidth="1"/>
    <col min="2828" max="2828" width="9.42578125" style="33" customWidth="1"/>
    <col min="2829" max="3072" width="9.140625" style="33"/>
    <col min="3073" max="3073" width="19" style="33" customWidth="1"/>
    <col min="3074" max="3074" width="57.5703125" style="33" customWidth="1"/>
    <col min="3075" max="3075" width="16.42578125" style="33" customWidth="1"/>
    <col min="3076" max="3077" width="17.7109375" style="33" customWidth="1"/>
    <col min="3078" max="3079" width="15.7109375" style="33" customWidth="1"/>
    <col min="3080" max="3080" width="19.7109375" style="33" customWidth="1"/>
    <col min="3081" max="3081" width="15.42578125" style="33" customWidth="1"/>
    <col min="3082" max="3082" width="9.42578125" style="33" customWidth="1"/>
    <col min="3083" max="3083" width="15.42578125" style="33" customWidth="1"/>
    <col min="3084" max="3084" width="9.42578125" style="33" customWidth="1"/>
    <col min="3085" max="3328" width="9.140625" style="33"/>
    <col min="3329" max="3329" width="19" style="33" customWidth="1"/>
    <col min="3330" max="3330" width="57.5703125" style="33" customWidth="1"/>
    <col min="3331" max="3331" width="16.42578125" style="33" customWidth="1"/>
    <col min="3332" max="3333" width="17.7109375" style="33" customWidth="1"/>
    <col min="3334" max="3335" width="15.7109375" style="33" customWidth="1"/>
    <col min="3336" max="3336" width="19.7109375" style="33" customWidth="1"/>
    <col min="3337" max="3337" width="15.42578125" style="33" customWidth="1"/>
    <col min="3338" max="3338" width="9.42578125" style="33" customWidth="1"/>
    <col min="3339" max="3339" width="15.42578125" style="33" customWidth="1"/>
    <col min="3340" max="3340" width="9.42578125" style="33" customWidth="1"/>
    <col min="3341" max="3584" width="9.140625" style="33"/>
    <col min="3585" max="3585" width="19" style="33" customWidth="1"/>
    <col min="3586" max="3586" width="57.5703125" style="33" customWidth="1"/>
    <col min="3587" max="3587" width="16.42578125" style="33" customWidth="1"/>
    <col min="3588" max="3589" width="17.7109375" style="33" customWidth="1"/>
    <col min="3590" max="3591" width="15.7109375" style="33" customWidth="1"/>
    <col min="3592" max="3592" width="19.7109375" style="33" customWidth="1"/>
    <col min="3593" max="3593" width="15.42578125" style="33" customWidth="1"/>
    <col min="3594" max="3594" width="9.42578125" style="33" customWidth="1"/>
    <col min="3595" max="3595" width="15.42578125" style="33" customWidth="1"/>
    <col min="3596" max="3596" width="9.42578125" style="33" customWidth="1"/>
    <col min="3597" max="3840" width="9.140625" style="33"/>
    <col min="3841" max="3841" width="19" style="33" customWidth="1"/>
    <col min="3842" max="3842" width="57.5703125" style="33" customWidth="1"/>
    <col min="3843" max="3843" width="16.42578125" style="33" customWidth="1"/>
    <col min="3844" max="3845" width="17.7109375" style="33" customWidth="1"/>
    <col min="3846" max="3847" width="15.7109375" style="33" customWidth="1"/>
    <col min="3848" max="3848" width="19.7109375" style="33" customWidth="1"/>
    <col min="3849" max="3849" width="15.42578125" style="33" customWidth="1"/>
    <col min="3850" max="3850" width="9.42578125" style="33" customWidth="1"/>
    <col min="3851" max="3851" width="15.42578125" style="33" customWidth="1"/>
    <col min="3852" max="3852" width="9.42578125" style="33" customWidth="1"/>
    <col min="3853" max="4096" width="9.140625" style="33"/>
    <col min="4097" max="4097" width="19" style="33" customWidth="1"/>
    <col min="4098" max="4098" width="57.5703125" style="33" customWidth="1"/>
    <col min="4099" max="4099" width="16.42578125" style="33" customWidth="1"/>
    <col min="4100" max="4101" width="17.7109375" style="33" customWidth="1"/>
    <col min="4102" max="4103" width="15.7109375" style="33" customWidth="1"/>
    <col min="4104" max="4104" width="19.7109375" style="33" customWidth="1"/>
    <col min="4105" max="4105" width="15.42578125" style="33" customWidth="1"/>
    <col min="4106" max="4106" width="9.42578125" style="33" customWidth="1"/>
    <col min="4107" max="4107" width="15.42578125" style="33" customWidth="1"/>
    <col min="4108" max="4108" width="9.42578125" style="33" customWidth="1"/>
    <col min="4109" max="4352" width="9.140625" style="33"/>
    <col min="4353" max="4353" width="19" style="33" customWidth="1"/>
    <col min="4354" max="4354" width="57.5703125" style="33" customWidth="1"/>
    <col min="4355" max="4355" width="16.42578125" style="33" customWidth="1"/>
    <col min="4356" max="4357" width="17.7109375" style="33" customWidth="1"/>
    <col min="4358" max="4359" width="15.7109375" style="33" customWidth="1"/>
    <col min="4360" max="4360" width="19.7109375" style="33" customWidth="1"/>
    <col min="4361" max="4361" width="15.42578125" style="33" customWidth="1"/>
    <col min="4362" max="4362" width="9.42578125" style="33" customWidth="1"/>
    <col min="4363" max="4363" width="15.42578125" style="33" customWidth="1"/>
    <col min="4364" max="4364" width="9.42578125" style="33" customWidth="1"/>
    <col min="4365" max="4608" width="9.140625" style="33"/>
    <col min="4609" max="4609" width="19" style="33" customWidth="1"/>
    <col min="4610" max="4610" width="57.5703125" style="33" customWidth="1"/>
    <col min="4611" max="4611" width="16.42578125" style="33" customWidth="1"/>
    <col min="4612" max="4613" width="17.7109375" style="33" customWidth="1"/>
    <col min="4614" max="4615" width="15.7109375" style="33" customWidth="1"/>
    <col min="4616" max="4616" width="19.7109375" style="33" customWidth="1"/>
    <col min="4617" max="4617" width="15.42578125" style="33" customWidth="1"/>
    <col min="4618" max="4618" width="9.42578125" style="33" customWidth="1"/>
    <col min="4619" max="4619" width="15.42578125" style="33" customWidth="1"/>
    <col min="4620" max="4620" width="9.42578125" style="33" customWidth="1"/>
    <col min="4621" max="4864" width="9.140625" style="33"/>
    <col min="4865" max="4865" width="19" style="33" customWidth="1"/>
    <col min="4866" max="4866" width="57.5703125" style="33" customWidth="1"/>
    <col min="4867" max="4867" width="16.42578125" style="33" customWidth="1"/>
    <col min="4868" max="4869" width="17.7109375" style="33" customWidth="1"/>
    <col min="4870" max="4871" width="15.7109375" style="33" customWidth="1"/>
    <col min="4872" max="4872" width="19.7109375" style="33" customWidth="1"/>
    <col min="4873" max="4873" width="15.42578125" style="33" customWidth="1"/>
    <col min="4874" max="4874" width="9.42578125" style="33" customWidth="1"/>
    <col min="4875" max="4875" width="15.42578125" style="33" customWidth="1"/>
    <col min="4876" max="4876" width="9.42578125" style="33" customWidth="1"/>
    <col min="4877" max="5120" width="9.140625" style="33"/>
    <col min="5121" max="5121" width="19" style="33" customWidth="1"/>
    <col min="5122" max="5122" width="57.5703125" style="33" customWidth="1"/>
    <col min="5123" max="5123" width="16.42578125" style="33" customWidth="1"/>
    <col min="5124" max="5125" width="17.7109375" style="33" customWidth="1"/>
    <col min="5126" max="5127" width="15.7109375" style="33" customWidth="1"/>
    <col min="5128" max="5128" width="19.7109375" style="33" customWidth="1"/>
    <col min="5129" max="5129" width="15.42578125" style="33" customWidth="1"/>
    <col min="5130" max="5130" width="9.42578125" style="33" customWidth="1"/>
    <col min="5131" max="5131" width="15.42578125" style="33" customWidth="1"/>
    <col min="5132" max="5132" width="9.42578125" style="33" customWidth="1"/>
    <col min="5133" max="5376" width="9.140625" style="33"/>
    <col min="5377" max="5377" width="19" style="33" customWidth="1"/>
    <col min="5378" max="5378" width="57.5703125" style="33" customWidth="1"/>
    <col min="5379" max="5379" width="16.42578125" style="33" customWidth="1"/>
    <col min="5380" max="5381" width="17.7109375" style="33" customWidth="1"/>
    <col min="5382" max="5383" width="15.7109375" style="33" customWidth="1"/>
    <col min="5384" max="5384" width="19.7109375" style="33" customWidth="1"/>
    <col min="5385" max="5385" width="15.42578125" style="33" customWidth="1"/>
    <col min="5386" max="5386" width="9.42578125" style="33" customWidth="1"/>
    <col min="5387" max="5387" width="15.42578125" style="33" customWidth="1"/>
    <col min="5388" max="5388" width="9.42578125" style="33" customWidth="1"/>
    <col min="5389" max="5632" width="9.140625" style="33"/>
    <col min="5633" max="5633" width="19" style="33" customWidth="1"/>
    <col min="5634" max="5634" width="57.5703125" style="33" customWidth="1"/>
    <col min="5635" max="5635" width="16.42578125" style="33" customWidth="1"/>
    <col min="5636" max="5637" width="17.7109375" style="33" customWidth="1"/>
    <col min="5638" max="5639" width="15.7109375" style="33" customWidth="1"/>
    <col min="5640" max="5640" width="19.7109375" style="33" customWidth="1"/>
    <col min="5641" max="5641" width="15.42578125" style="33" customWidth="1"/>
    <col min="5642" max="5642" width="9.42578125" style="33" customWidth="1"/>
    <col min="5643" max="5643" width="15.42578125" style="33" customWidth="1"/>
    <col min="5644" max="5644" width="9.42578125" style="33" customWidth="1"/>
    <col min="5645" max="5888" width="9.140625" style="33"/>
    <col min="5889" max="5889" width="19" style="33" customWidth="1"/>
    <col min="5890" max="5890" width="57.5703125" style="33" customWidth="1"/>
    <col min="5891" max="5891" width="16.42578125" style="33" customWidth="1"/>
    <col min="5892" max="5893" width="17.7109375" style="33" customWidth="1"/>
    <col min="5894" max="5895" width="15.7109375" style="33" customWidth="1"/>
    <col min="5896" max="5896" width="19.7109375" style="33" customWidth="1"/>
    <col min="5897" max="5897" width="15.42578125" style="33" customWidth="1"/>
    <col min="5898" max="5898" width="9.42578125" style="33" customWidth="1"/>
    <col min="5899" max="5899" width="15.42578125" style="33" customWidth="1"/>
    <col min="5900" max="5900" width="9.42578125" style="33" customWidth="1"/>
    <col min="5901" max="6144" width="9.140625" style="33"/>
    <col min="6145" max="6145" width="19" style="33" customWidth="1"/>
    <col min="6146" max="6146" width="57.5703125" style="33" customWidth="1"/>
    <col min="6147" max="6147" width="16.42578125" style="33" customWidth="1"/>
    <col min="6148" max="6149" width="17.7109375" style="33" customWidth="1"/>
    <col min="6150" max="6151" width="15.7109375" style="33" customWidth="1"/>
    <col min="6152" max="6152" width="19.7109375" style="33" customWidth="1"/>
    <col min="6153" max="6153" width="15.42578125" style="33" customWidth="1"/>
    <col min="6154" max="6154" width="9.42578125" style="33" customWidth="1"/>
    <col min="6155" max="6155" width="15.42578125" style="33" customWidth="1"/>
    <col min="6156" max="6156" width="9.42578125" style="33" customWidth="1"/>
    <col min="6157" max="6400" width="9.140625" style="33"/>
    <col min="6401" max="6401" width="19" style="33" customWidth="1"/>
    <col min="6402" max="6402" width="57.5703125" style="33" customWidth="1"/>
    <col min="6403" max="6403" width="16.42578125" style="33" customWidth="1"/>
    <col min="6404" max="6405" width="17.7109375" style="33" customWidth="1"/>
    <col min="6406" max="6407" width="15.7109375" style="33" customWidth="1"/>
    <col min="6408" max="6408" width="19.7109375" style="33" customWidth="1"/>
    <col min="6409" max="6409" width="15.42578125" style="33" customWidth="1"/>
    <col min="6410" max="6410" width="9.42578125" style="33" customWidth="1"/>
    <col min="6411" max="6411" width="15.42578125" style="33" customWidth="1"/>
    <col min="6412" max="6412" width="9.42578125" style="33" customWidth="1"/>
    <col min="6413" max="6656" width="9.140625" style="33"/>
    <col min="6657" max="6657" width="19" style="33" customWidth="1"/>
    <col min="6658" max="6658" width="57.5703125" style="33" customWidth="1"/>
    <col min="6659" max="6659" width="16.42578125" style="33" customWidth="1"/>
    <col min="6660" max="6661" width="17.7109375" style="33" customWidth="1"/>
    <col min="6662" max="6663" width="15.7109375" style="33" customWidth="1"/>
    <col min="6664" max="6664" width="19.7109375" style="33" customWidth="1"/>
    <col min="6665" max="6665" width="15.42578125" style="33" customWidth="1"/>
    <col min="6666" max="6666" width="9.42578125" style="33" customWidth="1"/>
    <col min="6667" max="6667" width="15.42578125" style="33" customWidth="1"/>
    <col min="6668" max="6668" width="9.42578125" style="33" customWidth="1"/>
    <col min="6669" max="6912" width="9.140625" style="33"/>
    <col min="6913" max="6913" width="19" style="33" customWidth="1"/>
    <col min="6914" max="6914" width="57.5703125" style="33" customWidth="1"/>
    <col min="6915" max="6915" width="16.42578125" style="33" customWidth="1"/>
    <col min="6916" max="6917" width="17.7109375" style="33" customWidth="1"/>
    <col min="6918" max="6919" width="15.7109375" style="33" customWidth="1"/>
    <col min="6920" max="6920" width="19.7109375" style="33" customWidth="1"/>
    <col min="6921" max="6921" width="15.42578125" style="33" customWidth="1"/>
    <col min="6922" max="6922" width="9.42578125" style="33" customWidth="1"/>
    <col min="6923" max="6923" width="15.42578125" style="33" customWidth="1"/>
    <col min="6924" max="6924" width="9.42578125" style="33" customWidth="1"/>
    <col min="6925" max="7168" width="9.140625" style="33"/>
    <col min="7169" max="7169" width="19" style="33" customWidth="1"/>
    <col min="7170" max="7170" width="57.5703125" style="33" customWidth="1"/>
    <col min="7171" max="7171" width="16.42578125" style="33" customWidth="1"/>
    <col min="7172" max="7173" width="17.7109375" style="33" customWidth="1"/>
    <col min="7174" max="7175" width="15.7109375" style="33" customWidth="1"/>
    <col min="7176" max="7176" width="19.7109375" style="33" customWidth="1"/>
    <col min="7177" max="7177" width="15.42578125" style="33" customWidth="1"/>
    <col min="7178" max="7178" width="9.42578125" style="33" customWidth="1"/>
    <col min="7179" max="7179" width="15.42578125" style="33" customWidth="1"/>
    <col min="7180" max="7180" width="9.42578125" style="33" customWidth="1"/>
    <col min="7181" max="7424" width="9.140625" style="33"/>
    <col min="7425" max="7425" width="19" style="33" customWidth="1"/>
    <col min="7426" max="7426" width="57.5703125" style="33" customWidth="1"/>
    <col min="7427" max="7427" width="16.42578125" style="33" customWidth="1"/>
    <col min="7428" max="7429" width="17.7109375" style="33" customWidth="1"/>
    <col min="7430" max="7431" width="15.7109375" style="33" customWidth="1"/>
    <col min="7432" max="7432" width="19.7109375" style="33" customWidth="1"/>
    <col min="7433" max="7433" width="15.42578125" style="33" customWidth="1"/>
    <col min="7434" max="7434" width="9.42578125" style="33" customWidth="1"/>
    <col min="7435" max="7435" width="15.42578125" style="33" customWidth="1"/>
    <col min="7436" max="7436" width="9.42578125" style="33" customWidth="1"/>
    <col min="7437" max="7680" width="9.140625" style="33"/>
    <col min="7681" max="7681" width="19" style="33" customWidth="1"/>
    <col min="7682" max="7682" width="57.5703125" style="33" customWidth="1"/>
    <col min="7683" max="7683" width="16.42578125" style="33" customWidth="1"/>
    <col min="7684" max="7685" width="17.7109375" style="33" customWidth="1"/>
    <col min="7686" max="7687" width="15.7109375" style="33" customWidth="1"/>
    <col min="7688" max="7688" width="19.7109375" style="33" customWidth="1"/>
    <col min="7689" max="7689" width="15.42578125" style="33" customWidth="1"/>
    <col min="7690" max="7690" width="9.42578125" style="33" customWidth="1"/>
    <col min="7691" max="7691" width="15.42578125" style="33" customWidth="1"/>
    <col min="7692" max="7692" width="9.42578125" style="33" customWidth="1"/>
    <col min="7693" max="7936" width="9.140625" style="33"/>
    <col min="7937" max="7937" width="19" style="33" customWidth="1"/>
    <col min="7938" max="7938" width="57.5703125" style="33" customWidth="1"/>
    <col min="7939" max="7939" width="16.42578125" style="33" customWidth="1"/>
    <col min="7940" max="7941" width="17.7109375" style="33" customWidth="1"/>
    <col min="7942" max="7943" width="15.7109375" style="33" customWidth="1"/>
    <col min="7944" max="7944" width="19.7109375" style="33" customWidth="1"/>
    <col min="7945" max="7945" width="15.42578125" style="33" customWidth="1"/>
    <col min="7946" max="7946" width="9.42578125" style="33" customWidth="1"/>
    <col min="7947" max="7947" width="15.42578125" style="33" customWidth="1"/>
    <col min="7948" max="7948" width="9.42578125" style="33" customWidth="1"/>
    <col min="7949" max="8192" width="9.140625" style="33"/>
    <col min="8193" max="8193" width="19" style="33" customWidth="1"/>
    <col min="8194" max="8194" width="57.5703125" style="33" customWidth="1"/>
    <col min="8195" max="8195" width="16.42578125" style="33" customWidth="1"/>
    <col min="8196" max="8197" width="17.7109375" style="33" customWidth="1"/>
    <col min="8198" max="8199" width="15.7109375" style="33" customWidth="1"/>
    <col min="8200" max="8200" width="19.7109375" style="33" customWidth="1"/>
    <col min="8201" max="8201" width="15.42578125" style="33" customWidth="1"/>
    <col min="8202" max="8202" width="9.42578125" style="33" customWidth="1"/>
    <col min="8203" max="8203" width="15.42578125" style="33" customWidth="1"/>
    <col min="8204" max="8204" width="9.42578125" style="33" customWidth="1"/>
    <col min="8205" max="8448" width="9.140625" style="33"/>
    <col min="8449" max="8449" width="19" style="33" customWidth="1"/>
    <col min="8450" max="8450" width="57.5703125" style="33" customWidth="1"/>
    <col min="8451" max="8451" width="16.42578125" style="33" customWidth="1"/>
    <col min="8452" max="8453" width="17.7109375" style="33" customWidth="1"/>
    <col min="8454" max="8455" width="15.7109375" style="33" customWidth="1"/>
    <col min="8456" max="8456" width="19.7109375" style="33" customWidth="1"/>
    <col min="8457" max="8457" width="15.42578125" style="33" customWidth="1"/>
    <col min="8458" max="8458" width="9.42578125" style="33" customWidth="1"/>
    <col min="8459" max="8459" width="15.42578125" style="33" customWidth="1"/>
    <col min="8460" max="8460" width="9.42578125" style="33" customWidth="1"/>
    <col min="8461" max="8704" width="9.140625" style="33"/>
    <col min="8705" max="8705" width="19" style="33" customWidth="1"/>
    <col min="8706" max="8706" width="57.5703125" style="33" customWidth="1"/>
    <col min="8707" max="8707" width="16.42578125" style="33" customWidth="1"/>
    <col min="8708" max="8709" width="17.7109375" style="33" customWidth="1"/>
    <col min="8710" max="8711" width="15.7109375" style="33" customWidth="1"/>
    <col min="8712" max="8712" width="19.7109375" style="33" customWidth="1"/>
    <col min="8713" max="8713" width="15.42578125" style="33" customWidth="1"/>
    <col min="8714" max="8714" width="9.42578125" style="33" customWidth="1"/>
    <col min="8715" max="8715" width="15.42578125" style="33" customWidth="1"/>
    <col min="8716" max="8716" width="9.42578125" style="33" customWidth="1"/>
    <col min="8717" max="8960" width="9.140625" style="33"/>
    <col min="8961" max="8961" width="19" style="33" customWidth="1"/>
    <col min="8962" max="8962" width="57.5703125" style="33" customWidth="1"/>
    <col min="8963" max="8963" width="16.42578125" style="33" customWidth="1"/>
    <col min="8964" max="8965" width="17.7109375" style="33" customWidth="1"/>
    <col min="8966" max="8967" width="15.7109375" style="33" customWidth="1"/>
    <col min="8968" max="8968" width="19.7109375" style="33" customWidth="1"/>
    <col min="8969" max="8969" width="15.42578125" style="33" customWidth="1"/>
    <col min="8970" max="8970" width="9.42578125" style="33" customWidth="1"/>
    <col min="8971" max="8971" width="15.42578125" style="33" customWidth="1"/>
    <col min="8972" max="8972" width="9.42578125" style="33" customWidth="1"/>
    <col min="8973" max="9216" width="9.140625" style="33"/>
    <col min="9217" max="9217" width="19" style="33" customWidth="1"/>
    <col min="9218" max="9218" width="57.5703125" style="33" customWidth="1"/>
    <col min="9219" max="9219" width="16.42578125" style="33" customWidth="1"/>
    <col min="9220" max="9221" width="17.7109375" style="33" customWidth="1"/>
    <col min="9222" max="9223" width="15.7109375" style="33" customWidth="1"/>
    <col min="9224" max="9224" width="19.7109375" style="33" customWidth="1"/>
    <col min="9225" max="9225" width="15.42578125" style="33" customWidth="1"/>
    <col min="9226" max="9226" width="9.42578125" style="33" customWidth="1"/>
    <col min="9227" max="9227" width="15.42578125" style="33" customWidth="1"/>
    <col min="9228" max="9228" width="9.42578125" style="33" customWidth="1"/>
    <col min="9229" max="9472" width="9.140625" style="33"/>
    <col min="9473" max="9473" width="19" style="33" customWidth="1"/>
    <col min="9474" max="9474" width="57.5703125" style="33" customWidth="1"/>
    <col min="9475" max="9475" width="16.42578125" style="33" customWidth="1"/>
    <col min="9476" max="9477" width="17.7109375" style="33" customWidth="1"/>
    <col min="9478" max="9479" width="15.7109375" style="33" customWidth="1"/>
    <col min="9480" max="9480" width="19.7109375" style="33" customWidth="1"/>
    <col min="9481" max="9481" width="15.42578125" style="33" customWidth="1"/>
    <col min="9482" max="9482" width="9.42578125" style="33" customWidth="1"/>
    <col min="9483" max="9483" width="15.42578125" style="33" customWidth="1"/>
    <col min="9484" max="9484" width="9.42578125" style="33" customWidth="1"/>
    <col min="9485" max="9728" width="9.140625" style="33"/>
    <col min="9729" max="9729" width="19" style="33" customWidth="1"/>
    <col min="9730" max="9730" width="57.5703125" style="33" customWidth="1"/>
    <col min="9731" max="9731" width="16.42578125" style="33" customWidth="1"/>
    <col min="9732" max="9733" width="17.7109375" style="33" customWidth="1"/>
    <col min="9734" max="9735" width="15.7109375" style="33" customWidth="1"/>
    <col min="9736" max="9736" width="19.7109375" style="33" customWidth="1"/>
    <col min="9737" max="9737" width="15.42578125" style="33" customWidth="1"/>
    <col min="9738" max="9738" width="9.42578125" style="33" customWidth="1"/>
    <col min="9739" max="9739" width="15.42578125" style="33" customWidth="1"/>
    <col min="9740" max="9740" width="9.42578125" style="33" customWidth="1"/>
    <col min="9741" max="9984" width="9.140625" style="33"/>
    <col min="9985" max="9985" width="19" style="33" customWidth="1"/>
    <col min="9986" max="9986" width="57.5703125" style="33" customWidth="1"/>
    <col min="9987" max="9987" width="16.42578125" style="33" customWidth="1"/>
    <col min="9988" max="9989" width="17.7109375" style="33" customWidth="1"/>
    <col min="9990" max="9991" width="15.7109375" style="33" customWidth="1"/>
    <col min="9992" max="9992" width="19.7109375" style="33" customWidth="1"/>
    <col min="9993" max="9993" width="15.42578125" style="33" customWidth="1"/>
    <col min="9994" max="9994" width="9.42578125" style="33" customWidth="1"/>
    <col min="9995" max="9995" width="15.42578125" style="33" customWidth="1"/>
    <col min="9996" max="9996" width="9.42578125" style="33" customWidth="1"/>
    <col min="9997" max="10240" width="9.140625" style="33"/>
    <col min="10241" max="10241" width="19" style="33" customWidth="1"/>
    <col min="10242" max="10242" width="57.5703125" style="33" customWidth="1"/>
    <col min="10243" max="10243" width="16.42578125" style="33" customWidth="1"/>
    <col min="10244" max="10245" width="17.7109375" style="33" customWidth="1"/>
    <col min="10246" max="10247" width="15.7109375" style="33" customWidth="1"/>
    <col min="10248" max="10248" width="19.7109375" style="33" customWidth="1"/>
    <col min="10249" max="10249" width="15.42578125" style="33" customWidth="1"/>
    <col min="10250" max="10250" width="9.42578125" style="33" customWidth="1"/>
    <col min="10251" max="10251" width="15.42578125" style="33" customWidth="1"/>
    <col min="10252" max="10252" width="9.42578125" style="33" customWidth="1"/>
    <col min="10253" max="10496" width="9.140625" style="33"/>
    <col min="10497" max="10497" width="19" style="33" customWidth="1"/>
    <col min="10498" max="10498" width="57.5703125" style="33" customWidth="1"/>
    <col min="10499" max="10499" width="16.42578125" style="33" customWidth="1"/>
    <col min="10500" max="10501" width="17.7109375" style="33" customWidth="1"/>
    <col min="10502" max="10503" width="15.7109375" style="33" customWidth="1"/>
    <col min="10504" max="10504" width="19.7109375" style="33" customWidth="1"/>
    <col min="10505" max="10505" width="15.42578125" style="33" customWidth="1"/>
    <col min="10506" max="10506" width="9.42578125" style="33" customWidth="1"/>
    <col min="10507" max="10507" width="15.42578125" style="33" customWidth="1"/>
    <col min="10508" max="10508" width="9.42578125" style="33" customWidth="1"/>
    <col min="10509" max="10752" width="9.140625" style="33"/>
    <col min="10753" max="10753" width="19" style="33" customWidth="1"/>
    <col min="10754" max="10754" width="57.5703125" style="33" customWidth="1"/>
    <col min="10755" max="10755" width="16.42578125" style="33" customWidth="1"/>
    <col min="10756" max="10757" width="17.7109375" style="33" customWidth="1"/>
    <col min="10758" max="10759" width="15.7109375" style="33" customWidth="1"/>
    <col min="10760" max="10760" width="19.7109375" style="33" customWidth="1"/>
    <col min="10761" max="10761" width="15.42578125" style="33" customWidth="1"/>
    <col min="10762" max="10762" width="9.42578125" style="33" customWidth="1"/>
    <col min="10763" max="10763" width="15.42578125" style="33" customWidth="1"/>
    <col min="10764" max="10764" width="9.42578125" style="33" customWidth="1"/>
    <col min="10765" max="11008" width="9.140625" style="33"/>
    <col min="11009" max="11009" width="19" style="33" customWidth="1"/>
    <col min="11010" max="11010" width="57.5703125" style="33" customWidth="1"/>
    <col min="11011" max="11011" width="16.42578125" style="33" customWidth="1"/>
    <col min="11012" max="11013" width="17.7109375" style="33" customWidth="1"/>
    <col min="11014" max="11015" width="15.7109375" style="33" customWidth="1"/>
    <col min="11016" max="11016" width="19.7109375" style="33" customWidth="1"/>
    <col min="11017" max="11017" width="15.42578125" style="33" customWidth="1"/>
    <col min="11018" max="11018" width="9.42578125" style="33" customWidth="1"/>
    <col min="11019" max="11019" width="15.42578125" style="33" customWidth="1"/>
    <col min="11020" max="11020" width="9.42578125" style="33" customWidth="1"/>
    <col min="11021" max="11264" width="9.140625" style="33"/>
    <col min="11265" max="11265" width="19" style="33" customWidth="1"/>
    <col min="11266" max="11266" width="57.5703125" style="33" customWidth="1"/>
    <col min="11267" max="11267" width="16.42578125" style="33" customWidth="1"/>
    <col min="11268" max="11269" width="17.7109375" style="33" customWidth="1"/>
    <col min="11270" max="11271" width="15.7109375" style="33" customWidth="1"/>
    <col min="11272" max="11272" width="19.7109375" style="33" customWidth="1"/>
    <col min="11273" max="11273" width="15.42578125" style="33" customWidth="1"/>
    <col min="11274" max="11274" width="9.42578125" style="33" customWidth="1"/>
    <col min="11275" max="11275" width="15.42578125" style="33" customWidth="1"/>
    <col min="11276" max="11276" width="9.42578125" style="33" customWidth="1"/>
    <col min="11277" max="11520" width="9.140625" style="33"/>
    <col min="11521" max="11521" width="19" style="33" customWidth="1"/>
    <col min="11522" max="11522" width="57.5703125" style="33" customWidth="1"/>
    <col min="11523" max="11523" width="16.42578125" style="33" customWidth="1"/>
    <col min="11524" max="11525" width="17.7109375" style="33" customWidth="1"/>
    <col min="11526" max="11527" width="15.7109375" style="33" customWidth="1"/>
    <col min="11528" max="11528" width="19.7109375" style="33" customWidth="1"/>
    <col min="11529" max="11529" width="15.42578125" style="33" customWidth="1"/>
    <col min="11530" max="11530" width="9.42578125" style="33" customWidth="1"/>
    <col min="11531" max="11531" width="15.42578125" style="33" customWidth="1"/>
    <col min="11532" max="11532" width="9.42578125" style="33" customWidth="1"/>
    <col min="11533" max="11776" width="9.140625" style="33"/>
    <col min="11777" max="11777" width="19" style="33" customWidth="1"/>
    <col min="11778" max="11778" width="57.5703125" style="33" customWidth="1"/>
    <col min="11779" max="11779" width="16.42578125" style="33" customWidth="1"/>
    <col min="11780" max="11781" width="17.7109375" style="33" customWidth="1"/>
    <col min="11782" max="11783" width="15.7109375" style="33" customWidth="1"/>
    <col min="11784" max="11784" width="19.7109375" style="33" customWidth="1"/>
    <col min="11785" max="11785" width="15.42578125" style="33" customWidth="1"/>
    <col min="11786" max="11786" width="9.42578125" style="33" customWidth="1"/>
    <col min="11787" max="11787" width="15.42578125" style="33" customWidth="1"/>
    <col min="11788" max="11788" width="9.42578125" style="33" customWidth="1"/>
    <col min="11789" max="12032" width="9.140625" style="33"/>
    <col min="12033" max="12033" width="19" style="33" customWidth="1"/>
    <col min="12034" max="12034" width="57.5703125" style="33" customWidth="1"/>
    <col min="12035" max="12035" width="16.42578125" style="33" customWidth="1"/>
    <col min="12036" max="12037" width="17.7109375" style="33" customWidth="1"/>
    <col min="12038" max="12039" width="15.7109375" style="33" customWidth="1"/>
    <col min="12040" max="12040" width="19.7109375" style="33" customWidth="1"/>
    <col min="12041" max="12041" width="15.42578125" style="33" customWidth="1"/>
    <col min="12042" max="12042" width="9.42578125" style="33" customWidth="1"/>
    <col min="12043" max="12043" width="15.42578125" style="33" customWidth="1"/>
    <col min="12044" max="12044" width="9.42578125" style="33" customWidth="1"/>
    <col min="12045" max="12288" width="9.140625" style="33"/>
    <col min="12289" max="12289" width="19" style="33" customWidth="1"/>
    <col min="12290" max="12290" width="57.5703125" style="33" customWidth="1"/>
    <col min="12291" max="12291" width="16.42578125" style="33" customWidth="1"/>
    <col min="12292" max="12293" width="17.7109375" style="33" customWidth="1"/>
    <col min="12294" max="12295" width="15.7109375" style="33" customWidth="1"/>
    <col min="12296" max="12296" width="19.7109375" style="33" customWidth="1"/>
    <col min="12297" max="12297" width="15.42578125" style="33" customWidth="1"/>
    <col min="12298" max="12298" width="9.42578125" style="33" customWidth="1"/>
    <col min="12299" max="12299" width="15.42578125" style="33" customWidth="1"/>
    <col min="12300" max="12300" width="9.42578125" style="33" customWidth="1"/>
    <col min="12301" max="12544" width="9.140625" style="33"/>
    <col min="12545" max="12545" width="19" style="33" customWidth="1"/>
    <col min="12546" max="12546" width="57.5703125" style="33" customWidth="1"/>
    <col min="12547" max="12547" width="16.42578125" style="33" customWidth="1"/>
    <col min="12548" max="12549" width="17.7109375" style="33" customWidth="1"/>
    <col min="12550" max="12551" width="15.7109375" style="33" customWidth="1"/>
    <col min="12552" max="12552" width="19.7109375" style="33" customWidth="1"/>
    <col min="12553" max="12553" width="15.42578125" style="33" customWidth="1"/>
    <col min="12554" max="12554" width="9.42578125" style="33" customWidth="1"/>
    <col min="12555" max="12555" width="15.42578125" style="33" customWidth="1"/>
    <col min="12556" max="12556" width="9.42578125" style="33" customWidth="1"/>
    <col min="12557" max="12800" width="9.140625" style="33"/>
    <col min="12801" max="12801" width="19" style="33" customWidth="1"/>
    <col min="12802" max="12802" width="57.5703125" style="33" customWidth="1"/>
    <col min="12803" max="12803" width="16.42578125" style="33" customWidth="1"/>
    <col min="12804" max="12805" width="17.7109375" style="33" customWidth="1"/>
    <col min="12806" max="12807" width="15.7109375" style="33" customWidth="1"/>
    <col min="12808" max="12808" width="19.7109375" style="33" customWidth="1"/>
    <col min="12809" max="12809" width="15.42578125" style="33" customWidth="1"/>
    <col min="12810" max="12810" width="9.42578125" style="33" customWidth="1"/>
    <col min="12811" max="12811" width="15.42578125" style="33" customWidth="1"/>
    <col min="12812" max="12812" width="9.42578125" style="33" customWidth="1"/>
    <col min="12813" max="13056" width="9.140625" style="33"/>
    <col min="13057" max="13057" width="19" style="33" customWidth="1"/>
    <col min="13058" max="13058" width="57.5703125" style="33" customWidth="1"/>
    <col min="13059" max="13059" width="16.42578125" style="33" customWidth="1"/>
    <col min="13060" max="13061" width="17.7109375" style="33" customWidth="1"/>
    <col min="13062" max="13063" width="15.7109375" style="33" customWidth="1"/>
    <col min="13064" max="13064" width="19.7109375" style="33" customWidth="1"/>
    <col min="13065" max="13065" width="15.42578125" style="33" customWidth="1"/>
    <col min="13066" max="13066" width="9.42578125" style="33" customWidth="1"/>
    <col min="13067" max="13067" width="15.42578125" style="33" customWidth="1"/>
    <col min="13068" max="13068" width="9.42578125" style="33" customWidth="1"/>
    <col min="13069" max="13312" width="9.140625" style="33"/>
    <col min="13313" max="13313" width="19" style="33" customWidth="1"/>
    <col min="13314" max="13314" width="57.5703125" style="33" customWidth="1"/>
    <col min="13315" max="13315" width="16.42578125" style="33" customWidth="1"/>
    <col min="13316" max="13317" width="17.7109375" style="33" customWidth="1"/>
    <col min="13318" max="13319" width="15.7109375" style="33" customWidth="1"/>
    <col min="13320" max="13320" width="19.7109375" style="33" customWidth="1"/>
    <col min="13321" max="13321" width="15.42578125" style="33" customWidth="1"/>
    <col min="13322" max="13322" width="9.42578125" style="33" customWidth="1"/>
    <col min="13323" max="13323" width="15.42578125" style="33" customWidth="1"/>
    <col min="13324" max="13324" width="9.42578125" style="33" customWidth="1"/>
    <col min="13325" max="13568" width="9.140625" style="33"/>
    <col min="13569" max="13569" width="19" style="33" customWidth="1"/>
    <col min="13570" max="13570" width="57.5703125" style="33" customWidth="1"/>
    <col min="13571" max="13571" width="16.42578125" style="33" customWidth="1"/>
    <col min="13572" max="13573" width="17.7109375" style="33" customWidth="1"/>
    <col min="13574" max="13575" width="15.7109375" style="33" customWidth="1"/>
    <col min="13576" max="13576" width="19.7109375" style="33" customWidth="1"/>
    <col min="13577" max="13577" width="15.42578125" style="33" customWidth="1"/>
    <col min="13578" max="13578" width="9.42578125" style="33" customWidth="1"/>
    <col min="13579" max="13579" width="15.42578125" style="33" customWidth="1"/>
    <col min="13580" max="13580" width="9.42578125" style="33" customWidth="1"/>
    <col min="13581" max="13824" width="9.140625" style="33"/>
    <col min="13825" max="13825" width="19" style="33" customWidth="1"/>
    <col min="13826" max="13826" width="57.5703125" style="33" customWidth="1"/>
    <col min="13827" max="13827" width="16.42578125" style="33" customWidth="1"/>
    <col min="13828" max="13829" width="17.7109375" style="33" customWidth="1"/>
    <col min="13830" max="13831" width="15.7109375" style="33" customWidth="1"/>
    <col min="13832" max="13832" width="19.7109375" style="33" customWidth="1"/>
    <col min="13833" max="13833" width="15.42578125" style="33" customWidth="1"/>
    <col min="13834" max="13834" width="9.42578125" style="33" customWidth="1"/>
    <col min="13835" max="13835" width="15.42578125" style="33" customWidth="1"/>
    <col min="13836" max="13836" width="9.42578125" style="33" customWidth="1"/>
    <col min="13837" max="14080" width="9.140625" style="33"/>
    <col min="14081" max="14081" width="19" style="33" customWidth="1"/>
    <col min="14082" max="14082" width="57.5703125" style="33" customWidth="1"/>
    <col min="14083" max="14083" width="16.42578125" style="33" customWidth="1"/>
    <col min="14084" max="14085" width="17.7109375" style="33" customWidth="1"/>
    <col min="14086" max="14087" width="15.7109375" style="33" customWidth="1"/>
    <col min="14088" max="14088" width="19.7109375" style="33" customWidth="1"/>
    <col min="14089" max="14089" width="15.42578125" style="33" customWidth="1"/>
    <col min="14090" max="14090" width="9.42578125" style="33" customWidth="1"/>
    <col min="14091" max="14091" width="15.42578125" style="33" customWidth="1"/>
    <col min="14092" max="14092" width="9.42578125" style="33" customWidth="1"/>
    <col min="14093" max="14336" width="9.140625" style="33"/>
    <col min="14337" max="14337" width="19" style="33" customWidth="1"/>
    <col min="14338" max="14338" width="57.5703125" style="33" customWidth="1"/>
    <col min="14339" max="14339" width="16.42578125" style="33" customWidth="1"/>
    <col min="14340" max="14341" width="17.7109375" style="33" customWidth="1"/>
    <col min="14342" max="14343" width="15.7109375" style="33" customWidth="1"/>
    <col min="14344" max="14344" width="19.7109375" style="33" customWidth="1"/>
    <col min="14345" max="14345" width="15.42578125" style="33" customWidth="1"/>
    <col min="14346" max="14346" width="9.42578125" style="33" customWidth="1"/>
    <col min="14347" max="14347" width="15.42578125" style="33" customWidth="1"/>
    <col min="14348" max="14348" width="9.42578125" style="33" customWidth="1"/>
    <col min="14349" max="14592" width="9.140625" style="33"/>
    <col min="14593" max="14593" width="19" style="33" customWidth="1"/>
    <col min="14594" max="14594" width="57.5703125" style="33" customWidth="1"/>
    <col min="14595" max="14595" width="16.42578125" style="33" customWidth="1"/>
    <col min="14596" max="14597" width="17.7109375" style="33" customWidth="1"/>
    <col min="14598" max="14599" width="15.7109375" style="33" customWidth="1"/>
    <col min="14600" max="14600" width="19.7109375" style="33" customWidth="1"/>
    <col min="14601" max="14601" width="15.42578125" style="33" customWidth="1"/>
    <col min="14602" max="14602" width="9.42578125" style="33" customWidth="1"/>
    <col min="14603" max="14603" width="15.42578125" style="33" customWidth="1"/>
    <col min="14604" max="14604" width="9.42578125" style="33" customWidth="1"/>
    <col min="14605" max="14848" width="9.140625" style="33"/>
    <col min="14849" max="14849" width="19" style="33" customWidth="1"/>
    <col min="14850" max="14850" width="57.5703125" style="33" customWidth="1"/>
    <col min="14851" max="14851" width="16.42578125" style="33" customWidth="1"/>
    <col min="14852" max="14853" width="17.7109375" style="33" customWidth="1"/>
    <col min="14854" max="14855" width="15.7109375" style="33" customWidth="1"/>
    <col min="14856" max="14856" width="19.7109375" style="33" customWidth="1"/>
    <col min="14857" max="14857" width="15.42578125" style="33" customWidth="1"/>
    <col min="14858" max="14858" width="9.42578125" style="33" customWidth="1"/>
    <col min="14859" max="14859" width="15.42578125" style="33" customWidth="1"/>
    <col min="14860" max="14860" width="9.42578125" style="33" customWidth="1"/>
    <col min="14861" max="15104" width="9.140625" style="33"/>
    <col min="15105" max="15105" width="19" style="33" customWidth="1"/>
    <col min="15106" max="15106" width="57.5703125" style="33" customWidth="1"/>
    <col min="15107" max="15107" width="16.42578125" style="33" customWidth="1"/>
    <col min="15108" max="15109" width="17.7109375" style="33" customWidth="1"/>
    <col min="15110" max="15111" width="15.7109375" style="33" customWidth="1"/>
    <col min="15112" max="15112" width="19.7109375" style="33" customWidth="1"/>
    <col min="15113" max="15113" width="15.42578125" style="33" customWidth="1"/>
    <col min="15114" max="15114" width="9.42578125" style="33" customWidth="1"/>
    <col min="15115" max="15115" width="15.42578125" style="33" customWidth="1"/>
    <col min="15116" max="15116" width="9.42578125" style="33" customWidth="1"/>
    <col min="15117" max="15360" width="9.140625" style="33"/>
    <col min="15361" max="15361" width="19" style="33" customWidth="1"/>
    <col min="15362" max="15362" width="57.5703125" style="33" customWidth="1"/>
    <col min="15363" max="15363" width="16.42578125" style="33" customWidth="1"/>
    <col min="15364" max="15365" width="17.7109375" style="33" customWidth="1"/>
    <col min="15366" max="15367" width="15.7109375" style="33" customWidth="1"/>
    <col min="15368" max="15368" width="19.7109375" style="33" customWidth="1"/>
    <col min="15369" max="15369" width="15.42578125" style="33" customWidth="1"/>
    <col min="15370" max="15370" width="9.42578125" style="33" customWidth="1"/>
    <col min="15371" max="15371" width="15.42578125" style="33" customWidth="1"/>
    <col min="15372" max="15372" width="9.42578125" style="33" customWidth="1"/>
    <col min="15373" max="15616" width="9.140625" style="33"/>
    <col min="15617" max="15617" width="19" style="33" customWidth="1"/>
    <col min="15618" max="15618" width="57.5703125" style="33" customWidth="1"/>
    <col min="15619" max="15619" width="16.42578125" style="33" customWidth="1"/>
    <col min="15620" max="15621" width="17.7109375" style="33" customWidth="1"/>
    <col min="15622" max="15623" width="15.7109375" style="33" customWidth="1"/>
    <col min="15624" max="15624" width="19.7109375" style="33" customWidth="1"/>
    <col min="15625" max="15625" width="15.42578125" style="33" customWidth="1"/>
    <col min="15626" max="15626" width="9.42578125" style="33" customWidth="1"/>
    <col min="15627" max="15627" width="15.42578125" style="33" customWidth="1"/>
    <col min="15628" max="15628" width="9.42578125" style="33" customWidth="1"/>
    <col min="15629" max="15872" width="9.140625" style="33"/>
    <col min="15873" max="15873" width="19" style="33" customWidth="1"/>
    <col min="15874" max="15874" width="57.5703125" style="33" customWidth="1"/>
    <col min="15875" max="15875" width="16.42578125" style="33" customWidth="1"/>
    <col min="15876" max="15877" width="17.7109375" style="33" customWidth="1"/>
    <col min="15878" max="15879" width="15.7109375" style="33" customWidth="1"/>
    <col min="15880" max="15880" width="19.7109375" style="33" customWidth="1"/>
    <col min="15881" max="15881" width="15.42578125" style="33" customWidth="1"/>
    <col min="15882" max="15882" width="9.42578125" style="33" customWidth="1"/>
    <col min="15883" max="15883" width="15.42578125" style="33" customWidth="1"/>
    <col min="15884" max="15884" width="9.42578125" style="33" customWidth="1"/>
    <col min="15885" max="16128" width="9.140625" style="33"/>
    <col min="16129" max="16129" width="19" style="33" customWidth="1"/>
    <col min="16130" max="16130" width="57.5703125" style="33" customWidth="1"/>
    <col min="16131" max="16131" width="16.42578125" style="33" customWidth="1"/>
    <col min="16132" max="16133" width="17.7109375" style="33" customWidth="1"/>
    <col min="16134" max="16135" width="15.7109375" style="33" customWidth="1"/>
    <col min="16136" max="16136" width="19.7109375" style="33" customWidth="1"/>
    <col min="16137" max="16137" width="15.42578125" style="33" customWidth="1"/>
    <col min="16138" max="16138" width="9.42578125" style="33" customWidth="1"/>
    <col min="16139" max="16139" width="15.42578125" style="33" customWidth="1"/>
    <col min="16140" max="16140" width="9.42578125" style="33" customWidth="1"/>
    <col min="16141" max="16384" width="9.140625" style="33"/>
  </cols>
  <sheetData>
    <row r="1" spans="1:15" ht="20.25" hidden="1" customHeight="1" x14ac:dyDescent="0.2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8"/>
      <c r="M1" s="38"/>
      <c r="N1" s="38"/>
      <c r="O1" s="38"/>
    </row>
    <row r="2" spans="1:15" ht="15.75" hidden="1" customHeight="1" x14ac:dyDescent="0.2">
      <c r="A2" s="174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38"/>
      <c r="M2" s="38"/>
      <c r="N2" s="38"/>
      <c r="O2" s="38"/>
    </row>
    <row r="3" spans="1:15" ht="18" hidden="1" customHeight="1" x14ac:dyDescent="0.2">
      <c r="A3" s="39"/>
      <c r="B3" s="39"/>
      <c r="C3" s="39"/>
      <c r="D3" s="39"/>
      <c r="E3" s="39"/>
      <c r="F3" s="39"/>
      <c r="G3" s="39"/>
      <c r="H3" s="39"/>
      <c r="I3" s="41"/>
      <c r="J3" s="41"/>
      <c r="K3" s="41"/>
      <c r="L3" s="38"/>
      <c r="M3" s="38"/>
      <c r="N3" s="38"/>
      <c r="O3" s="38"/>
    </row>
    <row r="4" spans="1:15" ht="18" customHeight="1" x14ac:dyDescent="0.2">
      <c r="A4" s="39"/>
      <c r="B4" s="39"/>
      <c r="C4" s="39"/>
      <c r="D4" s="39"/>
      <c r="E4" s="39"/>
      <c r="F4" s="39"/>
      <c r="G4" s="39"/>
      <c r="H4" s="39"/>
      <c r="I4" s="41"/>
      <c r="J4" s="41"/>
      <c r="K4" s="41"/>
      <c r="L4" s="38"/>
      <c r="M4" s="38"/>
      <c r="N4" s="38"/>
      <c r="O4" s="38"/>
    </row>
    <row r="5" spans="1:15" ht="15.75" customHeight="1" x14ac:dyDescent="0.2">
      <c r="A5" s="174" t="s">
        <v>503</v>
      </c>
      <c r="B5" s="174"/>
      <c r="C5" s="174"/>
      <c r="D5" s="174"/>
      <c r="E5" s="174"/>
      <c r="F5" s="174"/>
      <c r="G5" s="174"/>
      <c r="H5" s="174"/>
      <c r="I5" s="37"/>
      <c r="J5" s="37"/>
      <c r="K5" s="37"/>
      <c r="L5" s="38"/>
      <c r="M5" s="38"/>
      <c r="N5" s="38"/>
      <c r="O5" s="38"/>
    </row>
    <row r="6" spans="1:15" ht="18" customHeight="1" x14ac:dyDescent="0.2">
      <c r="A6" s="39"/>
      <c r="B6" s="39"/>
      <c r="C6" s="39"/>
      <c r="D6" s="39"/>
      <c r="E6" s="39"/>
      <c r="F6" s="39"/>
      <c r="G6" s="39"/>
      <c r="H6" s="39"/>
      <c r="I6" s="41"/>
      <c r="J6" s="41"/>
      <c r="K6" s="41"/>
      <c r="L6" s="38"/>
      <c r="M6" s="38"/>
      <c r="N6" s="38"/>
      <c r="O6" s="38"/>
    </row>
    <row r="7" spans="1:15" s="44" customFormat="1" ht="57" customHeight="1" x14ac:dyDescent="0.25">
      <c r="A7" s="175" t="s">
        <v>3</v>
      </c>
      <c r="B7" s="175"/>
      <c r="C7" s="42" t="s">
        <v>32</v>
      </c>
      <c r="D7" s="42" t="s">
        <v>33</v>
      </c>
      <c r="E7" s="42" t="s">
        <v>34</v>
      </c>
      <c r="F7" s="42" t="s">
        <v>35</v>
      </c>
      <c r="G7" s="42" t="s">
        <v>36</v>
      </c>
      <c r="H7" s="42" t="s">
        <v>37</v>
      </c>
      <c r="I7" s="43"/>
      <c r="J7" s="43"/>
      <c r="K7" s="43"/>
      <c r="L7" s="43"/>
      <c r="M7" s="43"/>
      <c r="N7" s="43"/>
      <c r="O7" s="43"/>
    </row>
    <row r="8" spans="1:15" s="47" customFormat="1" ht="12.75" customHeight="1" x14ac:dyDescent="0.2">
      <c r="A8" s="176">
        <v>1</v>
      </c>
      <c r="B8" s="176"/>
      <c r="C8" s="45">
        <v>2</v>
      </c>
      <c r="D8" s="45">
        <v>3</v>
      </c>
      <c r="E8" s="45">
        <v>4.3333333333333304</v>
      </c>
      <c r="F8" s="45">
        <v>5.0833333333333304</v>
      </c>
      <c r="G8" s="45">
        <v>6</v>
      </c>
      <c r="H8" s="45">
        <v>7</v>
      </c>
      <c r="I8" s="38"/>
      <c r="J8" s="38"/>
      <c r="K8" s="38"/>
      <c r="L8" s="38"/>
      <c r="M8" s="46"/>
      <c r="N8" s="46"/>
      <c r="O8" s="46"/>
    </row>
    <row r="9" spans="1:15" ht="15" customHeight="1" x14ac:dyDescent="0.2">
      <c r="A9" s="48" t="s">
        <v>504</v>
      </c>
      <c r="B9" s="48"/>
      <c r="C9" s="49" t="s">
        <v>39</v>
      </c>
      <c r="D9" s="49" t="s">
        <v>39</v>
      </c>
      <c r="E9" s="49" t="s">
        <v>39</v>
      </c>
      <c r="F9" s="49" t="s">
        <v>39</v>
      </c>
      <c r="G9" s="49"/>
      <c r="H9" s="49"/>
      <c r="I9" s="38"/>
      <c r="J9" s="38"/>
      <c r="K9" s="38"/>
      <c r="L9" s="38"/>
      <c r="M9" s="50"/>
      <c r="N9" s="50"/>
      <c r="O9" s="50"/>
    </row>
    <row r="10" spans="1:15" ht="12.75" customHeight="1" x14ac:dyDescent="0.2">
      <c r="A10" s="92"/>
      <c r="B10" s="93" t="s">
        <v>505</v>
      </c>
      <c r="C10" s="59">
        <f>+C11+C13</f>
        <v>1546017.33</v>
      </c>
      <c r="D10" s="59">
        <f>+D11+D13</f>
        <v>3148729.08</v>
      </c>
      <c r="E10" s="59">
        <f>+E11+E13</f>
        <v>3148729.08</v>
      </c>
      <c r="F10" s="59">
        <f>+F11+F13</f>
        <v>1967808.78</v>
      </c>
      <c r="G10" s="82">
        <f>IF(C10&lt;&gt;0, F10/C10*100, "-")</f>
        <v>127.28245290756217</v>
      </c>
      <c r="H10" s="82">
        <f>IF(E10&lt;&gt;0, F10/E10*100, "-")</f>
        <v>62.495334784407689</v>
      </c>
      <c r="I10" s="38"/>
      <c r="J10" s="38"/>
      <c r="K10" s="38"/>
      <c r="L10" s="38"/>
      <c r="M10" s="46"/>
      <c r="N10" s="46"/>
      <c r="O10" s="46"/>
    </row>
    <row r="11" spans="1:15" ht="12.75" customHeight="1" x14ac:dyDescent="0.2">
      <c r="A11" s="85" t="s">
        <v>506</v>
      </c>
      <c r="B11" s="86" t="s">
        <v>507</v>
      </c>
      <c r="C11" s="87">
        <f>+C12</f>
        <v>0</v>
      </c>
      <c r="D11" s="88">
        <f>+D12</f>
        <v>0</v>
      </c>
      <c r="E11" s="88">
        <f>+E12</f>
        <v>0</v>
      </c>
      <c r="F11" s="87">
        <f>+F12</f>
        <v>0</v>
      </c>
      <c r="G11" s="87" t="str">
        <f>IF(C11&lt;&gt;0, F11/C11*100, "-")</f>
        <v>-</v>
      </c>
      <c r="H11" s="87" t="str">
        <f>IF(E11&lt;&gt;0, F11/E11*100, "-")</f>
        <v>-</v>
      </c>
      <c r="I11" s="84"/>
      <c r="J11" s="84"/>
      <c r="K11" s="84"/>
      <c r="L11" s="84"/>
      <c r="M11" s="60"/>
      <c r="N11" s="60"/>
      <c r="O11" s="60"/>
    </row>
    <row r="12" spans="1:15" ht="12.75" customHeight="1" x14ac:dyDescent="0.2">
      <c r="A12" s="89" t="s">
        <v>508</v>
      </c>
      <c r="B12" s="90" t="s">
        <v>509</v>
      </c>
      <c r="C12" s="71"/>
      <c r="D12" s="64"/>
      <c r="E12" s="64"/>
      <c r="F12" s="71"/>
      <c r="G12" s="71" t="str">
        <f>IF(C12&lt;&gt;0, F12/C12*100, "-")</f>
        <v>-</v>
      </c>
      <c r="H12" s="71" t="str">
        <f>IF(E12&lt;&gt;0, F12/E12*100, "-")</f>
        <v>-</v>
      </c>
      <c r="I12" s="38"/>
      <c r="J12" s="38"/>
      <c r="K12" s="38"/>
      <c r="L12" s="38"/>
      <c r="M12" s="65"/>
      <c r="N12" s="65"/>
      <c r="O12" s="65"/>
    </row>
    <row r="13" spans="1:15" ht="12.75" customHeight="1" x14ac:dyDescent="0.2">
      <c r="A13" s="85" t="s">
        <v>510</v>
      </c>
      <c r="B13" s="86" t="s">
        <v>511</v>
      </c>
      <c r="C13" s="87">
        <f>+C14</f>
        <v>1546017.33</v>
      </c>
      <c r="D13" s="88">
        <f>+D14</f>
        <v>3148729.08</v>
      </c>
      <c r="E13" s="88">
        <f>+E14</f>
        <v>3148729.08</v>
      </c>
      <c r="F13" s="87">
        <f>+F14</f>
        <v>1967808.78</v>
      </c>
      <c r="G13" s="87">
        <f>IF(C13&lt;&gt;0, F13/C13*100, "-")</f>
        <v>127.28245290756217</v>
      </c>
      <c r="H13" s="87">
        <f>IF(E13&lt;&gt;0, F13/E13*100, "-")</f>
        <v>62.495334784407689</v>
      </c>
      <c r="I13" s="84"/>
      <c r="J13" s="84"/>
      <c r="K13" s="84"/>
      <c r="L13" s="84"/>
      <c r="M13" s="60"/>
      <c r="N13" s="60"/>
      <c r="O13" s="60"/>
    </row>
    <row r="14" spans="1:15" ht="12.75" customHeight="1" x14ac:dyDescent="0.2">
      <c r="A14" s="89" t="s">
        <v>512</v>
      </c>
      <c r="B14" s="90" t="s">
        <v>513</v>
      </c>
      <c r="C14" s="71">
        <v>1546017.33</v>
      </c>
      <c r="D14" s="64">
        <v>3148729.08</v>
      </c>
      <c r="E14" s="64">
        <v>3148729.08</v>
      </c>
      <c r="F14" s="71">
        <v>1967808.78</v>
      </c>
      <c r="G14" s="71">
        <f>IF(C14&lt;&gt;0, F14/C14*100, "-")</f>
        <v>127.28245290756217</v>
      </c>
      <c r="H14" s="71">
        <f>IF(E14&lt;&gt;0, F14/E14*100, "-")</f>
        <v>62.495334784407689</v>
      </c>
      <c r="I14" s="65"/>
      <c r="J14" s="65"/>
      <c r="K14" s="65"/>
      <c r="L14" s="65"/>
      <c r="M14" s="65"/>
      <c r="N14" s="65"/>
      <c r="O14" s="65"/>
    </row>
    <row r="15" spans="1:15" ht="12.75" customHeight="1" x14ac:dyDescent="0.2">
      <c r="A15" s="94"/>
      <c r="B15" s="95"/>
      <c r="C15" s="96"/>
      <c r="D15" s="97"/>
      <c r="E15" s="97"/>
      <c r="F15" s="96"/>
      <c r="G15" s="96"/>
      <c r="H15" s="96"/>
      <c r="I15" s="60"/>
      <c r="J15" s="60"/>
      <c r="K15" s="60"/>
      <c r="L15" s="60"/>
      <c r="M15" s="60"/>
      <c r="N15" s="60"/>
      <c r="O15" s="60"/>
    </row>
    <row r="16" spans="1:15" ht="12.75" customHeight="1" x14ac:dyDescent="0.2">
      <c r="A16" s="89"/>
      <c r="B16" s="90"/>
      <c r="C16" s="71"/>
      <c r="D16" s="64"/>
      <c r="E16" s="64"/>
      <c r="F16" s="71"/>
      <c r="G16" s="71"/>
      <c r="H16" s="71"/>
      <c r="I16" s="65"/>
      <c r="J16" s="65"/>
      <c r="K16" s="65"/>
      <c r="L16" s="65"/>
      <c r="M16" s="65"/>
      <c r="N16" s="65"/>
      <c r="O16" s="65"/>
    </row>
    <row r="17" spans="1:15" ht="12.75" customHeight="1" x14ac:dyDescent="0.2">
      <c r="A17" s="89"/>
      <c r="B17" s="90"/>
      <c r="C17" s="71"/>
      <c r="D17" s="64"/>
      <c r="E17" s="64"/>
      <c r="F17" s="71"/>
      <c r="G17" s="71"/>
      <c r="H17" s="71"/>
      <c r="I17" s="65"/>
      <c r="J17" s="65"/>
      <c r="K17" s="65"/>
      <c r="L17" s="65"/>
      <c r="M17" s="65"/>
      <c r="N17" s="65"/>
      <c r="O17" s="65"/>
    </row>
    <row r="18" spans="1:15" ht="12.75" customHeight="1" x14ac:dyDescent="0.2">
      <c r="A18" s="89"/>
      <c r="B18" s="90"/>
      <c r="C18" s="71"/>
      <c r="D18" s="64"/>
      <c r="E18" s="64"/>
      <c r="F18" s="71"/>
      <c r="G18" s="71"/>
      <c r="H18" s="71"/>
      <c r="I18" s="65"/>
      <c r="J18" s="65"/>
      <c r="K18" s="65"/>
      <c r="L18" s="65"/>
      <c r="M18" s="65"/>
      <c r="N18" s="65"/>
      <c r="O18" s="65"/>
    </row>
    <row r="19" spans="1:15" ht="12.75" customHeight="1" x14ac:dyDescent="0.2">
      <c r="A19" s="89"/>
      <c r="B19" s="90"/>
      <c r="C19" s="71"/>
      <c r="D19" s="64"/>
      <c r="E19" s="64"/>
      <c r="F19" s="71"/>
      <c r="G19" s="71"/>
      <c r="H19" s="71"/>
      <c r="I19" s="65"/>
      <c r="J19" s="65"/>
      <c r="K19" s="65"/>
      <c r="L19" s="65"/>
      <c r="M19" s="65"/>
      <c r="N19" s="65"/>
      <c r="O19" s="65"/>
    </row>
    <row r="20" spans="1:15" ht="12.75" customHeight="1" x14ac:dyDescent="0.2">
      <c r="A20" s="89"/>
      <c r="B20" s="90"/>
      <c r="C20" s="71"/>
      <c r="D20" s="64"/>
      <c r="E20" s="64"/>
      <c r="F20" s="71"/>
      <c r="G20" s="71"/>
      <c r="H20" s="71"/>
      <c r="I20" s="65"/>
      <c r="J20" s="65"/>
      <c r="K20" s="65"/>
      <c r="L20" s="65"/>
      <c r="M20" s="65"/>
      <c r="N20" s="65"/>
      <c r="O20" s="65"/>
    </row>
    <row r="21" spans="1:15" ht="12.75" customHeight="1" x14ac:dyDescent="0.2">
      <c r="A21" s="94"/>
      <c r="B21" s="95"/>
      <c r="C21" s="96"/>
      <c r="D21" s="97"/>
      <c r="E21" s="97"/>
      <c r="F21" s="96"/>
      <c r="G21" s="96"/>
      <c r="H21" s="96"/>
      <c r="I21" s="60"/>
      <c r="J21" s="60"/>
      <c r="K21" s="60"/>
      <c r="L21" s="60"/>
      <c r="M21" s="60"/>
      <c r="N21" s="60"/>
      <c r="O21" s="60"/>
    </row>
    <row r="22" spans="1:15" ht="12.75" customHeight="1" x14ac:dyDescent="0.2">
      <c r="A22" s="89"/>
      <c r="B22" s="90"/>
      <c r="C22" s="71"/>
      <c r="D22" s="64"/>
      <c r="E22" s="64"/>
      <c r="F22" s="71"/>
      <c r="G22" s="71"/>
      <c r="H22" s="71"/>
      <c r="I22" s="65"/>
      <c r="J22" s="65"/>
      <c r="K22" s="65"/>
      <c r="L22" s="65"/>
      <c r="M22" s="65"/>
      <c r="N22" s="65"/>
      <c r="O22" s="65"/>
    </row>
    <row r="23" spans="1:15" ht="12.75" customHeight="1" x14ac:dyDescent="0.2">
      <c r="A23" s="94"/>
      <c r="B23" s="95"/>
      <c r="C23" s="96"/>
      <c r="D23" s="97"/>
      <c r="E23" s="97"/>
      <c r="F23" s="96"/>
      <c r="G23" s="96"/>
      <c r="H23" s="96"/>
      <c r="I23" s="60"/>
      <c r="J23" s="60"/>
      <c r="K23" s="60"/>
      <c r="L23" s="60"/>
      <c r="M23" s="60"/>
      <c r="N23" s="60"/>
      <c r="O23" s="60"/>
    </row>
    <row r="24" spans="1:15" ht="12.75" customHeight="1" x14ac:dyDescent="0.2">
      <c r="A24" s="89"/>
      <c r="B24" s="90"/>
      <c r="C24" s="71"/>
      <c r="D24" s="64"/>
      <c r="E24" s="64"/>
      <c r="F24" s="71"/>
      <c r="G24" s="71"/>
      <c r="H24" s="71"/>
      <c r="I24" s="65"/>
      <c r="J24" s="65"/>
      <c r="K24" s="65"/>
      <c r="L24" s="65"/>
      <c r="M24" s="65"/>
      <c r="N24" s="65"/>
      <c r="O24" s="65"/>
    </row>
    <row r="25" spans="1:15" ht="12.75" customHeight="1" x14ac:dyDescent="0.2">
      <c r="A25" s="98"/>
      <c r="B25" s="98"/>
      <c r="C25" s="99"/>
      <c r="D25" s="100"/>
      <c r="E25" s="100"/>
      <c r="F25" s="99"/>
      <c r="G25" s="99"/>
      <c r="H25" s="99"/>
      <c r="I25" s="91"/>
      <c r="J25" s="91"/>
      <c r="K25" s="91"/>
      <c r="L25" s="91"/>
      <c r="M25" s="91"/>
      <c r="N25" s="91"/>
      <c r="O25" s="91"/>
    </row>
    <row r="26" spans="1:15" ht="12.75" customHeight="1" x14ac:dyDescent="0.2">
      <c r="A26" s="94"/>
      <c r="B26" s="95"/>
      <c r="C26" s="96"/>
      <c r="D26" s="97"/>
      <c r="E26" s="97"/>
      <c r="F26" s="96"/>
      <c r="G26" s="96"/>
      <c r="H26" s="96"/>
      <c r="I26" s="60"/>
      <c r="J26" s="60"/>
      <c r="K26" s="60"/>
      <c r="L26" s="60"/>
      <c r="M26" s="60"/>
      <c r="N26" s="60"/>
      <c r="O26" s="60"/>
    </row>
    <row r="27" spans="1:15" ht="12.75" customHeight="1" x14ac:dyDescent="0.2">
      <c r="A27" s="89"/>
      <c r="B27" s="90"/>
      <c r="C27" s="71"/>
      <c r="D27" s="64"/>
      <c r="E27" s="64"/>
      <c r="F27" s="71"/>
      <c r="G27" s="71"/>
      <c r="H27" s="71"/>
      <c r="I27" s="65"/>
      <c r="J27" s="65"/>
      <c r="K27" s="65"/>
      <c r="L27" s="65"/>
      <c r="M27" s="65"/>
      <c r="N27" s="65"/>
      <c r="O27" s="65"/>
    </row>
    <row r="28" spans="1:15" ht="12.75" customHeight="1" x14ac:dyDescent="0.2">
      <c r="A28" s="89"/>
      <c r="B28" s="90"/>
      <c r="C28" s="71"/>
      <c r="D28" s="64"/>
      <c r="E28" s="64"/>
      <c r="F28" s="71"/>
      <c r="G28" s="71"/>
      <c r="H28" s="71"/>
      <c r="I28" s="65"/>
      <c r="J28" s="65"/>
      <c r="K28" s="65"/>
      <c r="L28" s="65"/>
      <c r="M28" s="65"/>
      <c r="N28" s="65"/>
      <c r="O28" s="65"/>
    </row>
    <row r="29" spans="1:15" ht="12.75" customHeight="1" x14ac:dyDescent="0.2">
      <c r="A29" s="94"/>
      <c r="B29" s="95"/>
      <c r="C29" s="96"/>
      <c r="D29" s="97"/>
      <c r="E29" s="97"/>
      <c r="F29" s="96"/>
      <c r="G29" s="96"/>
      <c r="H29" s="96"/>
      <c r="I29" s="60"/>
      <c r="J29" s="60"/>
      <c r="K29" s="60"/>
      <c r="L29" s="60"/>
      <c r="M29" s="60"/>
      <c r="N29" s="60"/>
      <c r="O29" s="60"/>
    </row>
    <row r="30" spans="1:15" ht="12.75" customHeight="1" x14ac:dyDescent="0.2">
      <c r="A30" s="89"/>
      <c r="B30" s="90"/>
      <c r="C30" s="71"/>
      <c r="D30" s="64"/>
      <c r="E30" s="64"/>
      <c r="F30" s="71"/>
      <c r="G30" s="71"/>
      <c r="H30" s="71"/>
      <c r="I30" s="65"/>
      <c r="J30" s="65"/>
      <c r="K30" s="65"/>
      <c r="L30" s="65"/>
      <c r="M30" s="65"/>
      <c r="N30" s="65"/>
      <c r="O30" s="65"/>
    </row>
    <row r="31" spans="1:15" ht="12.75" customHeight="1" x14ac:dyDescent="0.2">
      <c r="A31" s="94"/>
      <c r="B31" s="95"/>
      <c r="C31" s="96"/>
      <c r="D31" s="97"/>
      <c r="E31" s="97"/>
      <c r="F31" s="96"/>
      <c r="G31" s="96"/>
      <c r="H31" s="96"/>
      <c r="I31" s="60"/>
      <c r="J31" s="60"/>
      <c r="K31" s="60"/>
      <c r="L31" s="60"/>
      <c r="M31" s="60"/>
      <c r="N31" s="60"/>
      <c r="O31" s="60"/>
    </row>
    <row r="32" spans="1:15" ht="12.75" customHeight="1" x14ac:dyDescent="0.2">
      <c r="A32" s="89"/>
      <c r="B32" s="90"/>
      <c r="C32" s="71"/>
      <c r="D32" s="64"/>
      <c r="E32" s="64"/>
      <c r="F32" s="71"/>
      <c r="G32" s="71"/>
      <c r="H32" s="71"/>
      <c r="I32" s="65"/>
      <c r="J32" s="65"/>
      <c r="K32" s="65"/>
      <c r="L32" s="65"/>
      <c r="M32" s="65"/>
      <c r="N32" s="65"/>
      <c r="O32" s="65"/>
    </row>
    <row r="33" spans="1:15" ht="12.75" customHeight="1" x14ac:dyDescent="0.2">
      <c r="A33" s="94"/>
      <c r="B33" s="95"/>
      <c r="C33" s="96"/>
      <c r="D33" s="97"/>
      <c r="E33" s="97"/>
      <c r="F33" s="96"/>
      <c r="G33" s="96"/>
      <c r="H33" s="96"/>
      <c r="I33" s="60"/>
      <c r="J33" s="60"/>
      <c r="K33" s="60"/>
      <c r="L33" s="60"/>
      <c r="M33" s="60"/>
      <c r="N33" s="60"/>
      <c r="O33" s="60"/>
    </row>
    <row r="34" spans="1:15" ht="12.75" customHeight="1" x14ac:dyDescent="0.2">
      <c r="A34" s="89"/>
      <c r="B34" s="90"/>
      <c r="C34" s="71"/>
      <c r="D34" s="64"/>
      <c r="E34" s="64"/>
      <c r="F34" s="71"/>
      <c r="G34" s="71"/>
      <c r="H34" s="71"/>
      <c r="I34" s="65"/>
      <c r="J34" s="65"/>
      <c r="K34" s="65"/>
      <c r="L34" s="65"/>
      <c r="M34" s="65"/>
      <c r="N34" s="65"/>
      <c r="O34" s="65"/>
    </row>
    <row r="35" spans="1:15" ht="12.75" customHeight="1" x14ac:dyDescent="0.2">
      <c r="A35" s="89"/>
      <c r="B35" s="90"/>
      <c r="C35" s="71"/>
      <c r="D35" s="64"/>
      <c r="E35" s="64"/>
      <c r="F35" s="71"/>
      <c r="G35" s="71"/>
      <c r="H35" s="71"/>
      <c r="I35" s="65"/>
      <c r="J35" s="65"/>
      <c r="K35" s="65"/>
      <c r="L35" s="65"/>
      <c r="M35" s="65"/>
      <c r="N35" s="65"/>
      <c r="O35" s="65"/>
    </row>
    <row r="36" spans="1:15" ht="12.75" customHeight="1" x14ac:dyDescent="0.2">
      <c r="A36" s="89"/>
      <c r="B36" s="90"/>
      <c r="C36" s="71"/>
      <c r="D36" s="64"/>
      <c r="E36" s="64"/>
      <c r="F36" s="71"/>
      <c r="G36" s="71"/>
      <c r="H36" s="71"/>
      <c r="I36" s="65"/>
      <c r="J36" s="65"/>
      <c r="K36" s="65"/>
      <c r="L36" s="65"/>
      <c r="M36" s="65"/>
      <c r="N36" s="65"/>
      <c r="O36" s="65"/>
    </row>
    <row r="37" spans="1:15" ht="12.75" customHeight="1" x14ac:dyDescent="0.2">
      <c r="A37" s="89"/>
      <c r="B37" s="90"/>
      <c r="C37" s="71"/>
      <c r="D37" s="64"/>
      <c r="E37" s="64"/>
      <c r="F37" s="71"/>
      <c r="G37" s="71"/>
      <c r="H37" s="71"/>
      <c r="I37" s="65"/>
      <c r="J37" s="65"/>
      <c r="K37" s="65"/>
      <c r="L37" s="65"/>
      <c r="M37" s="65"/>
      <c r="N37" s="65"/>
      <c r="O37" s="65"/>
    </row>
    <row r="38" spans="1:15" ht="12.75" customHeight="1" x14ac:dyDescent="0.2">
      <c r="A38" s="89"/>
      <c r="B38" s="90"/>
      <c r="C38" s="71"/>
      <c r="D38" s="64"/>
      <c r="E38" s="64"/>
      <c r="F38" s="71"/>
      <c r="G38" s="71"/>
      <c r="H38" s="71"/>
      <c r="I38" s="65"/>
      <c r="J38" s="65"/>
      <c r="K38" s="65"/>
      <c r="L38" s="65"/>
      <c r="M38" s="65"/>
      <c r="N38" s="65"/>
      <c r="O38" s="65"/>
    </row>
    <row r="39" spans="1:15" ht="12.75" customHeight="1" x14ac:dyDescent="0.2">
      <c r="A39" s="94"/>
      <c r="B39" s="95"/>
      <c r="C39" s="96"/>
      <c r="D39" s="97"/>
      <c r="E39" s="97"/>
      <c r="F39" s="96"/>
      <c r="G39" s="96"/>
      <c r="H39" s="96"/>
      <c r="I39" s="60"/>
      <c r="J39" s="60"/>
      <c r="K39" s="60"/>
      <c r="L39" s="60"/>
      <c r="M39" s="60"/>
      <c r="N39" s="60"/>
      <c r="O39" s="60"/>
    </row>
    <row r="40" spans="1:15" ht="12.75" customHeight="1" x14ac:dyDescent="0.2">
      <c r="A40" s="89"/>
      <c r="B40" s="90"/>
      <c r="C40" s="71"/>
      <c r="D40" s="64"/>
      <c r="E40" s="64"/>
      <c r="F40" s="71"/>
      <c r="G40" s="71"/>
      <c r="H40" s="71"/>
      <c r="I40" s="65"/>
      <c r="J40" s="65"/>
      <c r="K40" s="65"/>
      <c r="L40" s="65"/>
      <c r="M40" s="65"/>
      <c r="N40" s="65"/>
      <c r="O40" s="65"/>
    </row>
    <row r="41" spans="1:15" ht="12.75" customHeight="1" x14ac:dyDescent="0.2">
      <c r="A41" s="94"/>
      <c r="B41" s="95"/>
      <c r="C41" s="96"/>
      <c r="D41" s="97"/>
      <c r="E41" s="97"/>
      <c r="F41" s="96"/>
      <c r="G41" s="96"/>
      <c r="H41" s="96"/>
      <c r="I41" s="60"/>
      <c r="J41" s="60"/>
      <c r="K41" s="60"/>
      <c r="L41" s="60"/>
      <c r="M41" s="60"/>
      <c r="N41" s="60"/>
      <c r="O41" s="60"/>
    </row>
    <row r="42" spans="1:15" ht="12.75" customHeight="1" x14ac:dyDescent="0.2">
      <c r="A42" s="89"/>
      <c r="B42" s="90"/>
      <c r="C42" s="71"/>
      <c r="D42" s="64"/>
      <c r="E42" s="64"/>
      <c r="F42" s="71"/>
      <c r="G42" s="71"/>
      <c r="H42" s="71"/>
      <c r="I42" s="65"/>
      <c r="J42" s="65"/>
      <c r="K42" s="65"/>
      <c r="L42" s="65"/>
      <c r="M42" s="65"/>
      <c r="N42" s="65"/>
      <c r="O42" s="65"/>
    </row>
    <row r="43" spans="1:15" ht="12.75" customHeight="1" x14ac:dyDescent="0.2">
      <c r="A43" s="94"/>
      <c r="B43" s="95"/>
      <c r="C43" s="96"/>
      <c r="D43" s="96"/>
      <c r="E43" s="97"/>
      <c r="F43" s="96"/>
      <c r="G43" s="96"/>
      <c r="H43" s="96"/>
      <c r="I43" s="60"/>
      <c r="J43" s="60"/>
      <c r="K43" s="60"/>
      <c r="L43" s="60"/>
      <c r="M43" s="60"/>
      <c r="N43" s="60"/>
      <c r="O43" s="60"/>
    </row>
    <row r="44" spans="1:15" ht="12.75" customHeight="1" x14ac:dyDescent="0.2">
      <c r="A44" s="89"/>
      <c r="B44" s="90"/>
      <c r="C44" s="71"/>
      <c r="D44" s="71"/>
      <c r="E44" s="64"/>
      <c r="F44" s="71"/>
      <c r="G44" s="71"/>
      <c r="H44" s="71"/>
      <c r="I44" s="65"/>
      <c r="J44" s="65"/>
      <c r="K44" s="65"/>
      <c r="L44" s="65"/>
      <c r="M44" s="65"/>
      <c r="N44" s="65"/>
      <c r="O44" s="65"/>
    </row>
  </sheetData>
  <mergeCells count="4">
    <mergeCell ref="A2:K2"/>
    <mergeCell ref="A5:H5"/>
    <mergeCell ref="A7:B7"/>
    <mergeCell ref="A8:B8"/>
  </mergeCells>
  <pageMargins left="0.7" right="0.7" top="0.75" bottom="0.75" header="0.511811023622047" footer="0.511811023622047"/>
  <pageSetup paperSize="9" fitToHeight="0" orientation="landscape" horizontalDpi="300" verticalDpi="300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36"/>
  <sheetViews>
    <sheetView tabSelected="1"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0" sqref="A10"/>
      <selection pane="bottomRight" activeCell="D22" sqref="D22"/>
    </sheetView>
  </sheetViews>
  <sheetFormatPr defaultColWidth="9.140625" defaultRowHeight="12.75" x14ac:dyDescent="0.2"/>
  <cols>
    <col min="1" max="1" width="16.7109375" style="33" customWidth="1"/>
    <col min="2" max="2" width="50.7109375" style="34" customWidth="1"/>
    <col min="3" max="3" width="20.140625" style="35" customWidth="1"/>
    <col min="4" max="5" width="17.7109375" style="36" customWidth="1"/>
    <col min="6" max="6" width="16.5703125" style="35" customWidth="1"/>
    <col min="7" max="8" width="9.85546875" style="35" customWidth="1"/>
    <col min="9" max="9" width="15.42578125" style="33" customWidth="1"/>
    <col min="10" max="10" width="9.42578125" style="33" customWidth="1"/>
    <col min="11" max="11" width="15.42578125" style="33" customWidth="1"/>
    <col min="12" max="12" width="9.42578125" style="33" customWidth="1"/>
    <col min="13" max="256" width="9.140625" style="33"/>
    <col min="257" max="257" width="18.42578125" style="33" customWidth="1"/>
    <col min="258" max="258" width="50.7109375" style="33" customWidth="1"/>
    <col min="259" max="259" width="20.140625" style="33" customWidth="1"/>
    <col min="260" max="261" width="17.7109375" style="33" customWidth="1"/>
    <col min="262" max="262" width="16.5703125" style="33" customWidth="1"/>
    <col min="263" max="263" width="15.7109375" style="33" customWidth="1"/>
    <col min="264" max="264" width="18.42578125" style="33" customWidth="1"/>
    <col min="265" max="265" width="15.42578125" style="33" customWidth="1"/>
    <col min="266" max="266" width="9.42578125" style="33" customWidth="1"/>
    <col min="267" max="267" width="15.42578125" style="33" customWidth="1"/>
    <col min="268" max="268" width="9.42578125" style="33" customWidth="1"/>
    <col min="269" max="512" width="9.140625" style="33"/>
    <col min="513" max="513" width="18.42578125" style="33" customWidth="1"/>
    <col min="514" max="514" width="50.7109375" style="33" customWidth="1"/>
    <col min="515" max="515" width="20.140625" style="33" customWidth="1"/>
    <col min="516" max="517" width="17.7109375" style="33" customWidth="1"/>
    <col min="518" max="518" width="16.5703125" style="33" customWidth="1"/>
    <col min="519" max="519" width="15.7109375" style="33" customWidth="1"/>
    <col min="520" max="520" width="18.42578125" style="33" customWidth="1"/>
    <col min="521" max="521" width="15.42578125" style="33" customWidth="1"/>
    <col min="522" max="522" width="9.42578125" style="33" customWidth="1"/>
    <col min="523" max="523" width="15.42578125" style="33" customWidth="1"/>
    <col min="524" max="524" width="9.42578125" style="33" customWidth="1"/>
    <col min="525" max="768" width="9.140625" style="33"/>
    <col min="769" max="769" width="18.42578125" style="33" customWidth="1"/>
    <col min="770" max="770" width="50.7109375" style="33" customWidth="1"/>
    <col min="771" max="771" width="20.140625" style="33" customWidth="1"/>
    <col min="772" max="773" width="17.7109375" style="33" customWidth="1"/>
    <col min="774" max="774" width="16.5703125" style="33" customWidth="1"/>
    <col min="775" max="775" width="15.7109375" style="33" customWidth="1"/>
    <col min="776" max="776" width="18.42578125" style="33" customWidth="1"/>
    <col min="777" max="777" width="15.42578125" style="33" customWidth="1"/>
    <col min="778" max="778" width="9.42578125" style="33" customWidth="1"/>
    <col min="779" max="779" width="15.42578125" style="33" customWidth="1"/>
    <col min="780" max="780" width="9.42578125" style="33" customWidth="1"/>
    <col min="781" max="1024" width="9.140625" style="33"/>
    <col min="1025" max="1025" width="18.42578125" style="33" customWidth="1"/>
    <col min="1026" max="1026" width="50.7109375" style="33" customWidth="1"/>
    <col min="1027" max="1027" width="20.140625" style="33" customWidth="1"/>
    <col min="1028" max="1029" width="17.7109375" style="33" customWidth="1"/>
    <col min="1030" max="1030" width="16.5703125" style="33" customWidth="1"/>
    <col min="1031" max="1031" width="15.7109375" style="33" customWidth="1"/>
    <col min="1032" max="1032" width="18.42578125" style="33" customWidth="1"/>
    <col min="1033" max="1033" width="15.42578125" style="33" customWidth="1"/>
    <col min="1034" max="1034" width="9.42578125" style="33" customWidth="1"/>
    <col min="1035" max="1035" width="15.42578125" style="33" customWidth="1"/>
    <col min="1036" max="1036" width="9.42578125" style="33" customWidth="1"/>
    <col min="1037" max="1280" width="9.140625" style="33"/>
    <col min="1281" max="1281" width="18.42578125" style="33" customWidth="1"/>
    <col min="1282" max="1282" width="50.7109375" style="33" customWidth="1"/>
    <col min="1283" max="1283" width="20.140625" style="33" customWidth="1"/>
    <col min="1284" max="1285" width="17.7109375" style="33" customWidth="1"/>
    <col min="1286" max="1286" width="16.5703125" style="33" customWidth="1"/>
    <col min="1287" max="1287" width="15.7109375" style="33" customWidth="1"/>
    <col min="1288" max="1288" width="18.42578125" style="33" customWidth="1"/>
    <col min="1289" max="1289" width="15.42578125" style="33" customWidth="1"/>
    <col min="1290" max="1290" width="9.42578125" style="33" customWidth="1"/>
    <col min="1291" max="1291" width="15.42578125" style="33" customWidth="1"/>
    <col min="1292" max="1292" width="9.42578125" style="33" customWidth="1"/>
    <col min="1293" max="1536" width="9.140625" style="33"/>
    <col min="1537" max="1537" width="18.42578125" style="33" customWidth="1"/>
    <col min="1538" max="1538" width="50.7109375" style="33" customWidth="1"/>
    <col min="1539" max="1539" width="20.140625" style="33" customWidth="1"/>
    <col min="1540" max="1541" width="17.7109375" style="33" customWidth="1"/>
    <col min="1542" max="1542" width="16.5703125" style="33" customWidth="1"/>
    <col min="1543" max="1543" width="15.7109375" style="33" customWidth="1"/>
    <col min="1544" max="1544" width="18.42578125" style="33" customWidth="1"/>
    <col min="1545" max="1545" width="15.42578125" style="33" customWidth="1"/>
    <col min="1546" max="1546" width="9.42578125" style="33" customWidth="1"/>
    <col min="1547" max="1547" width="15.42578125" style="33" customWidth="1"/>
    <col min="1548" max="1548" width="9.42578125" style="33" customWidth="1"/>
    <col min="1549" max="1792" width="9.140625" style="33"/>
    <col min="1793" max="1793" width="18.42578125" style="33" customWidth="1"/>
    <col min="1794" max="1794" width="50.7109375" style="33" customWidth="1"/>
    <col min="1795" max="1795" width="20.140625" style="33" customWidth="1"/>
    <col min="1796" max="1797" width="17.7109375" style="33" customWidth="1"/>
    <col min="1798" max="1798" width="16.5703125" style="33" customWidth="1"/>
    <col min="1799" max="1799" width="15.7109375" style="33" customWidth="1"/>
    <col min="1800" max="1800" width="18.42578125" style="33" customWidth="1"/>
    <col min="1801" max="1801" width="15.42578125" style="33" customWidth="1"/>
    <col min="1802" max="1802" width="9.42578125" style="33" customWidth="1"/>
    <col min="1803" max="1803" width="15.42578125" style="33" customWidth="1"/>
    <col min="1804" max="1804" width="9.42578125" style="33" customWidth="1"/>
    <col min="1805" max="2048" width="9.140625" style="33"/>
    <col min="2049" max="2049" width="18.42578125" style="33" customWidth="1"/>
    <col min="2050" max="2050" width="50.7109375" style="33" customWidth="1"/>
    <col min="2051" max="2051" width="20.140625" style="33" customWidth="1"/>
    <col min="2052" max="2053" width="17.7109375" style="33" customWidth="1"/>
    <col min="2054" max="2054" width="16.5703125" style="33" customWidth="1"/>
    <col min="2055" max="2055" width="15.7109375" style="33" customWidth="1"/>
    <col min="2056" max="2056" width="18.42578125" style="33" customWidth="1"/>
    <col min="2057" max="2057" width="15.42578125" style="33" customWidth="1"/>
    <col min="2058" max="2058" width="9.42578125" style="33" customWidth="1"/>
    <col min="2059" max="2059" width="15.42578125" style="33" customWidth="1"/>
    <col min="2060" max="2060" width="9.42578125" style="33" customWidth="1"/>
    <col min="2061" max="2304" width="9.140625" style="33"/>
    <col min="2305" max="2305" width="18.42578125" style="33" customWidth="1"/>
    <col min="2306" max="2306" width="50.7109375" style="33" customWidth="1"/>
    <col min="2307" max="2307" width="20.140625" style="33" customWidth="1"/>
    <col min="2308" max="2309" width="17.7109375" style="33" customWidth="1"/>
    <col min="2310" max="2310" width="16.5703125" style="33" customWidth="1"/>
    <col min="2311" max="2311" width="15.7109375" style="33" customWidth="1"/>
    <col min="2312" max="2312" width="18.42578125" style="33" customWidth="1"/>
    <col min="2313" max="2313" width="15.42578125" style="33" customWidth="1"/>
    <col min="2314" max="2314" width="9.42578125" style="33" customWidth="1"/>
    <col min="2315" max="2315" width="15.42578125" style="33" customWidth="1"/>
    <col min="2316" max="2316" width="9.42578125" style="33" customWidth="1"/>
    <col min="2317" max="2560" width="9.140625" style="33"/>
    <col min="2561" max="2561" width="18.42578125" style="33" customWidth="1"/>
    <col min="2562" max="2562" width="50.7109375" style="33" customWidth="1"/>
    <col min="2563" max="2563" width="20.140625" style="33" customWidth="1"/>
    <col min="2564" max="2565" width="17.7109375" style="33" customWidth="1"/>
    <col min="2566" max="2566" width="16.5703125" style="33" customWidth="1"/>
    <col min="2567" max="2567" width="15.7109375" style="33" customWidth="1"/>
    <col min="2568" max="2568" width="18.42578125" style="33" customWidth="1"/>
    <col min="2569" max="2569" width="15.42578125" style="33" customWidth="1"/>
    <col min="2570" max="2570" width="9.42578125" style="33" customWidth="1"/>
    <col min="2571" max="2571" width="15.42578125" style="33" customWidth="1"/>
    <col min="2572" max="2572" width="9.42578125" style="33" customWidth="1"/>
    <col min="2573" max="2816" width="9.140625" style="33"/>
    <col min="2817" max="2817" width="18.42578125" style="33" customWidth="1"/>
    <col min="2818" max="2818" width="50.7109375" style="33" customWidth="1"/>
    <col min="2819" max="2819" width="20.140625" style="33" customWidth="1"/>
    <col min="2820" max="2821" width="17.7109375" style="33" customWidth="1"/>
    <col min="2822" max="2822" width="16.5703125" style="33" customWidth="1"/>
    <col min="2823" max="2823" width="15.7109375" style="33" customWidth="1"/>
    <col min="2824" max="2824" width="18.42578125" style="33" customWidth="1"/>
    <col min="2825" max="2825" width="15.42578125" style="33" customWidth="1"/>
    <col min="2826" max="2826" width="9.42578125" style="33" customWidth="1"/>
    <col min="2827" max="2827" width="15.42578125" style="33" customWidth="1"/>
    <col min="2828" max="2828" width="9.42578125" style="33" customWidth="1"/>
    <col min="2829" max="3072" width="9.140625" style="33"/>
    <col min="3073" max="3073" width="18.42578125" style="33" customWidth="1"/>
    <col min="3074" max="3074" width="50.7109375" style="33" customWidth="1"/>
    <col min="3075" max="3075" width="20.140625" style="33" customWidth="1"/>
    <col min="3076" max="3077" width="17.7109375" style="33" customWidth="1"/>
    <col min="3078" max="3078" width="16.5703125" style="33" customWidth="1"/>
    <col min="3079" max="3079" width="15.7109375" style="33" customWidth="1"/>
    <col min="3080" max="3080" width="18.42578125" style="33" customWidth="1"/>
    <col min="3081" max="3081" width="15.42578125" style="33" customWidth="1"/>
    <col min="3082" max="3082" width="9.42578125" style="33" customWidth="1"/>
    <col min="3083" max="3083" width="15.42578125" style="33" customWidth="1"/>
    <col min="3084" max="3084" width="9.42578125" style="33" customWidth="1"/>
    <col min="3085" max="3328" width="9.140625" style="33"/>
    <col min="3329" max="3329" width="18.42578125" style="33" customWidth="1"/>
    <col min="3330" max="3330" width="50.7109375" style="33" customWidth="1"/>
    <col min="3331" max="3331" width="20.140625" style="33" customWidth="1"/>
    <col min="3332" max="3333" width="17.7109375" style="33" customWidth="1"/>
    <col min="3334" max="3334" width="16.5703125" style="33" customWidth="1"/>
    <col min="3335" max="3335" width="15.7109375" style="33" customWidth="1"/>
    <col min="3336" max="3336" width="18.42578125" style="33" customWidth="1"/>
    <col min="3337" max="3337" width="15.42578125" style="33" customWidth="1"/>
    <col min="3338" max="3338" width="9.42578125" style="33" customWidth="1"/>
    <col min="3339" max="3339" width="15.42578125" style="33" customWidth="1"/>
    <col min="3340" max="3340" width="9.42578125" style="33" customWidth="1"/>
    <col min="3341" max="3584" width="9.140625" style="33"/>
    <col min="3585" max="3585" width="18.42578125" style="33" customWidth="1"/>
    <col min="3586" max="3586" width="50.7109375" style="33" customWidth="1"/>
    <col min="3587" max="3587" width="20.140625" style="33" customWidth="1"/>
    <col min="3588" max="3589" width="17.7109375" style="33" customWidth="1"/>
    <col min="3590" max="3590" width="16.5703125" style="33" customWidth="1"/>
    <col min="3591" max="3591" width="15.7109375" style="33" customWidth="1"/>
    <col min="3592" max="3592" width="18.42578125" style="33" customWidth="1"/>
    <col min="3593" max="3593" width="15.42578125" style="33" customWidth="1"/>
    <col min="3594" max="3594" width="9.42578125" style="33" customWidth="1"/>
    <col min="3595" max="3595" width="15.42578125" style="33" customWidth="1"/>
    <col min="3596" max="3596" width="9.42578125" style="33" customWidth="1"/>
    <col min="3597" max="3840" width="9.140625" style="33"/>
    <col min="3841" max="3841" width="18.42578125" style="33" customWidth="1"/>
    <col min="3842" max="3842" width="50.7109375" style="33" customWidth="1"/>
    <col min="3843" max="3843" width="20.140625" style="33" customWidth="1"/>
    <col min="3844" max="3845" width="17.7109375" style="33" customWidth="1"/>
    <col min="3846" max="3846" width="16.5703125" style="33" customWidth="1"/>
    <col min="3847" max="3847" width="15.7109375" style="33" customWidth="1"/>
    <col min="3848" max="3848" width="18.42578125" style="33" customWidth="1"/>
    <col min="3849" max="3849" width="15.42578125" style="33" customWidth="1"/>
    <col min="3850" max="3850" width="9.42578125" style="33" customWidth="1"/>
    <col min="3851" max="3851" width="15.42578125" style="33" customWidth="1"/>
    <col min="3852" max="3852" width="9.42578125" style="33" customWidth="1"/>
    <col min="3853" max="4096" width="9.140625" style="33"/>
    <col min="4097" max="4097" width="18.42578125" style="33" customWidth="1"/>
    <col min="4098" max="4098" width="50.7109375" style="33" customWidth="1"/>
    <col min="4099" max="4099" width="20.140625" style="33" customWidth="1"/>
    <col min="4100" max="4101" width="17.7109375" style="33" customWidth="1"/>
    <col min="4102" max="4102" width="16.5703125" style="33" customWidth="1"/>
    <col min="4103" max="4103" width="15.7109375" style="33" customWidth="1"/>
    <col min="4104" max="4104" width="18.42578125" style="33" customWidth="1"/>
    <col min="4105" max="4105" width="15.42578125" style="33" customWidth="1"/>
    <col min="4106" max="4106" width="9.42578125" style="33" customWidth="1"/>
    <col min="4107" max="4107" width="15.42578125" style="33" customWidth="1"/>
    <col min="4108" max="4108" width="9.42578125" style="33" customWidth="1"/>
    <col min="4109" max="4352" width="9.140625" style="33"/>
    <col min="4353" max="4353" width="18.42578125" style="33" customWidth="1"/>
    <col min="4354" max="4354" width="50.7109375" style="33" customWidth="1"/>
    <col min="4355" max="4355" width="20.140625" style="33" customWidth="1"/>
    <col min="4356" max="4357" width="17.7109375" style="33" customWidth="1"/>
    <col min="4358" max="4358" width="16.5703125" style="33" customWidth="1"/>
    <col min="4359" max="4359" width="15.7109375" style="33" customWidth="1"/>
    <col min="4360" max="4360" width="18.42578125" style="33" customWidth="1"/>
    <col min="4361" max="4361" width="15.42578125" style="33" customWidth="1"/>
    <col min="4362" max="4362" width="9.42578125" style="33" customWidth="1"/>
    <col min="4363" max="4363" width="15.42578125" style="33" customWidth="1"/>
    <col min="4364" max="4364" width="9.42578125" style="33" customWidth="1"/>
    <col min="4365" max="4608" width="9.140625" style="33"/>
    <col min="4609" max="4609" width="18.42578125" style="33" customWidth="1"/>
    <col min="4610" max="4610" width="50.7109375" style="33" customWidth="1"/>
    <col min="4611" max="4611" width="20.140625" style="33" customWidth="1"/>
    <col min="4612" max="4613" width="17.7109375" style="33" customWidth="1"/>
    <col min="4614" max="4614" width="16.5703125" style="33" customWidth="1"/>
    <col min="4615" max="4615" width="15.7109375" style="33" customWidth="1"/>
    <col min="4616" max="4616" width="18.42578125" style="33" customWidth="1"/>
    <col min="4617" max="4617" width="15.42578125" style="33" customWidth="1"/>
    <col min="4618" max="4618" width="9.42578125" style="33" customWidth="1"/>
    <col min="4619" max="4619" width="15.42578125" style="33" customWidth="1"/>
    <col min="4620" max="4620" width="9.42578125" style="33" customWidth="1"/>
    <col min="4621" max="4864" width="9.140625" style="33"/>
    <col min="4865" max="4865" width="18.42578125" style="33" customWidth="1"/>
    <col min="4866" max="4866" width="50.7109375" style="33" customWidth="1"/>
    <col min="4867" max="4867" width="20.140625" style="33" customWidth="1"/>
    <col min="4868" max="4869" width="17.7109375" style="33" customWidth="1"/>
    <col min="4870" max="4870" width="16.5703125" style="33" customWidth="1"/>
    <col min="4871" max="4871" width="15.7109375" style="33" customWidth="1"/>
    <col min="4872" max="4872" width="18.42578125" style="33" customWidth="1"/>
    <col min="4873" max="4873" width="15.42578125" style="33" customWidth="1"/>
    <col min="4874" max="4874" width="9.42578125" style="33" customWidth="1"/>
    <col min="4875" max="4875" width="15.42578125" style="33" customWidth="1"/>
    <col min="4876" max="4876" width="9.42578125" style="33" customWidth="1"/>
    <col min="4877" max="5120" width="9.140625" style="33"/>
    <col min="5121" max="5121" width="18.42578125" style="33" customWidth="1"/>
    <col min="5122" max="5122" width="50.7109375" style="33" customWidth="1"/>
    <col min="5123" max="5123" width="20.140625" style="33" customWidth="1"/>
    <col min="5124" max="5125" width="17.7109375" style="33" customWidth="1"/>
    <col min="5126" max="5126" width="16.5703125" style="33" customWidth="1"/>
    <col min="5127" max="5127" width="15.7109375" style="33" customWidth="1"/>
    <col min="5128" max="5128" width="18.42578125" style="33" customWidth="1"/>
    <col min="5129" max="5129" width="15.42578125" style="33" customWidth="1"/>
    <col min="5130" max="5130" width="9.42578125" style="33" customWidth="1"/>
    <col min="5131" max="5131" width="15.42578125" style="33" customWidth="1"/>
    <col min="5132" max="5132" width="9.42578125" style="33" customWidth="1"/>
    <col min="5133" max="5376" width="9.140625" style="33"/>
    <col min="5377" max="5377" width="18.42578125" style="33" customWidth="1"/>
    <col min="5378" max="5378" width="50.7109375" style="33" customWidth="1"/>
    <col min="5379" max="5379" width="20.140625" style="33" customWidth="1"/>
    <col min="5380" max="5381" width="17.7109375" style="33" customWidth="1"/>
    <col min="5382" max="5382" width="16.5703125" style="33" customWidth="1"/>
    <col min="5383" max="5383" width="15.7109375" style="33" customWidth="1"/>
    <col min="5384" max="5384" width="18.42578125" style="33" customWidth="1"/>
    <col min="5385" max="5385" width="15.42578125" style="33" customWidth="1"/>
    <col min="5386" max="5386" width="9.42578125" style="33" customWidth="1"/>
    <col min="5387" max="5387" width="15.42578125" style="33" customWidth="1"/>
    <col min="5388" max="5388" width="9.42578125" style="33" customWidth="1"/>
    <col min="5389" max="5632" width="9.140625" style="33"/>
    <col min="5633" max="5633" width="18.42578125" style="33" customWidth="1"/>
    <col min="5634" max="5634" width="50.7109375" style="33" customWidth="1"/>
    <col min="5635" max="5635" width="20.140625" style="33" customWidth="1"/>
    <col min="5636" max="5637" width="17.7109375" style="33" customWidth="1"/>
    <col min="5638" max="5638" width="16.5703125" style="33" customWidth="1"/>
    <col min="5639" max="5639" width="15.7109375" style="33" customWidth="1"/>
    <col min="5640" max="5640" width="18.42578125" style="33" customWidth="1"/>
    <col min="5641" max="5641" width="15.42578125" style="33" customWidth="1"/>
    <col min="5642" max="5642" width="9.42578125" style="33" customWidth="1"/>
    <col min="5643" max="5643" width="15.42578125" style="33" customWidth="1"/>
    <col min="5644" max="5644" width="9.42578125" style="33" customWidth="1"/>
    <col min="5645" max="5888" width="9.140625" style="33"/>
    <col min="5889" max="5889" width="18.42578125" style="33" customWidth="1"/>
    <col min="5890" max="5890" width="50.7109375" style="33" customWidth="1"/>
    <col min="5891" max="5891" width="20.140625" style="33" customWidth="1"/>
    <col min="5892" max="5893" width="17.7109375" style="33" customWidth="1"/>
    <col min="5894" max="5894" width="16.5703125" style="33" customWidth="1"/>
    <col min="5895" max="5895" width="15.7109375" style="33" customWidth="1"/>
    <col min="5896" max="5896" width="18.42578125" style="33" customWidth="1"/>
    <col min="5897" max="5897" width="15.42578125" style="33" customWidth="1"/>
    <col min="5898" max="5898" width="9.42578125" style="33" customWidth="1"/>
    <col min="5899" max="5899" width="15.42578125" style="33" customWidth="1"/>
    <col min="5900" max="5900" width="9.42578125" style="33" customWidth="1"/>
    <col min="5901" max="6144" width="9.140625" style="33"/>
    <col min="6145" max="6145" width="18.42578125" style="33" customWidth="1"/>
    <col min="6146" max="6146" width="50.7109375" style="33" customWidth="1"/>
    <col min="6147" max="6147" width="20.140625" style="33" customWidth="1"/>
    <col min="6148" max="6149" width="17.7109375" style="33" customWidth="1"/>
    <col min="6150" max="6150" width="16.5703125" style="33" customWidth="1"/>
    <col min="6151" max="6151" width="15.7109375" style="33" customWidth="1"/>
    <col min="6152" max="6152" width="18.42578125" style="33" customWidth="1"/>
    <col min="6153" max="6153" width="15.42578125" style="33" customWidth="1"/>
    <col min="6154" max="6154" width="9.42578125" style="33" customWidth="1"/>
    <col min="6155" max="6155" width="15.42578125" style="33" customWidth="1"/>
    <col min="6156" max="6156" width="9.42578125" style="33" customWidth="1"/>
    <col min="6157" max="6400" width="9.140625" style="33"/>
    <col min="6401" max="6401" width="18.42578125" style="33" customWidth="1"/>
    <col min="6402" max="6402" width="50.7109375" style="33" customWidth="1"/>
    <col min="6403" max="6403" width="20.140625" style="33" customWidth="1"/>
    <col min="6404" max="6405" width="17.7109375" style="33" customWidth="1"/>
    <col min="6406" max="6406" width="16.5703125" style="33" customWidth="1"/>
    <col min="6407" max="6407" width="15.7109375" style="33" customWidth="1"/>
    <col min="6408" max="6408" width="18.42578125" style="33" customWidth="1"/>
    <col min="6409" max="6409" width="15.42578125" style="33" customWidth="1"/>
    <col min="6410" max="6410" width="9.42578125" style="33" customWidth="1"/>
    <col min="6411" max="6411" width="15.42578125" style="33" customWidth="1"/>
    <col min="6412" max="6412" width="9.42578125" style="33" customWidth="1"/>
    <col min="6413" max="6656" width="9.140625" style="33"/>
    <col min="6657" max="6657" width="18.42578125" style="33" customWidth="1"/>
    <col min="6658" max="6658" width="50.7109375" style="33" customWidth="1"/>
    <col min="6659" max="6659" width="20.140625" style="33" customWidth="1"/>
    <col min="6660" max="6661" width="17.7109375" style="33" customWidth="1"/>
    <col min="6662" max="6662" width="16.5703125" style="33" customWidth="1"/>
    <col min="6663" max="6663" width="15.7109375" style="33" customWidth="1"/>
    <col min="6664" max="6664" width="18.42578125" style="33" customWidth="1"/>
    <col min="6665" max="6665" width="15.42578125" style="33" customWidth="1"/>
    <col min="6666" max="6666" width="9.42578125" style="33" customWidth="1"/>
    <col min="6667" max="6667" width="15.42578125" style="33" customWidth="1"/>
    <col min="6668" max="6668" width="9.42578125" style="33" customWidth="1"/>
    <col min="6669" max="6912" width="9.140625" style="33"/>
    <col min="6913" max="6913" width="18.42578125" style="33" customWidth="1"/>
    <col min="6914" max="6914" width="50.7109375" style="33" customWidth="1"/>
    <col min="6915" max="6915" width="20.140625" style="33" customWidth="1"/>
    <col min="6916" max="6917" width="17.7109375" style="33" customWidth="1"/>
    <col min="6918" max="6918" width="16.5703125" style="33" customWidth="1"/>
    <col min="6919" max="6919" width="15.7109375" style="33" customWidth="1"/>
    <col min="6920" max="6920" width="18.42578125" style="33" customWidth="1"/>
    <col min="6921" max="6921" width="15.42578125" style="33" customWidth="1"/>
    <col min="6922" max="6922" width="9.42578125" style="33" customWidth="1"/>
    <col min="6923" max="6923" width="15.42578125" style="33" customWidth="1"/>
    <col min="6924" max="6924" width="9.42578125" style="33" customWidth="1"/>
    <col min="6925" max="7168" width="9.140625" style="33"/>
    <col min="7169" max="7169" width="18.42578125" style="33" customWidth="1"/>
    <col min="7170" max="7170" width="50.7109375" style="33" customWidth="1"/>
    <col min="7171" max="7171" width="20.140625" style="33" customWidth="1"/>
    <col min="7172" max="7173" width="17.7109375" style="33" customWidth="1"/>
    <col min="7174" max="7174" width="16.5703125" style="33" customWidth="1"/>
    <col min="7175" max="7175" width="15.7109375" style="33" customWidth="1"/>
    <col min="7176" max="7176" width="18.42578125" style="33" customWidth="1"/>
    <col min="7177" max="7177" width="15.42578125" style="33" customWidth="1"/>
    <col min="7178" max="7178" width="9.42578125" style="33" customWidth="1"/>
    <col min="7179" max="7179" width="15.42578125" style="33" customWidth="1"/>
    <col min="7180" max="7180" width="9.42578125" style="33" customWidth="1"/>
    <col min="7181" max="7424" width="9.140625" style="33"/>
    <col min="7425" max="7425" width="18.42578125" style="33" customWidth="1"/>
    <col min="7426" max="7426" width="50.7109375" style="33" customWidth="1"/>
    <col min="7427" max="7427" width="20.140625" style="33" customWidth="1"/>
    <col min="7428" max="7429" width="17.7109375" style="33" customWidth="1"/>
    <col min="7430" max="7430" width="16.5703125" style="33" customWidth="1"/>
    <col min="7431" max="7431" width="15.7109375" style="33" customWidth="1"/>
    <col min="7432" max="7432" width="18.42578125" style="33" customWidth="1"/>
    <col min="7433" max="7433" width="15.42578125" style="33" customWidth="1"/>
    <col min="7434" max="7434" width="9.42578125" style="33" customWidth="1"/>
    <col min="7435" max="7435" width="15.42578125" style="33" customWidth="1"/>
    <col min="7436" max="7436" width="9.42578125" style="33" customWidth="1"/>
    <col min="7437" max="7680" width="9.140625" style="33"/>
    <col min="7681" max="7681" width="18.42578125" style="33" customWidth="1"/>
    <col min="7682" max="7682" width="50.7109375" style="33" customWidth="1"/>
    <col min="7683" max="7683" width="20.140625" style="33" customWidth="1"/>
    <col min="7684" max="7685" width="17.7109375" style="33" customWidth="1"/>
    <col min="7686" max="7686" width="16.5703125" style="33" customWidth="1"/>
    <col min="7687" max="7687" width="15.7109375" style="33" customWidth="1"/>
    <col min="7688" max="7688" width="18.42578125" style="33" customWidth="1"/>
    <col min="7689" max="7689" width="15.42578125" style="33" customWidth="1"/>
    <col min="7690" max="7690" width="9.42578125" style="33" customWidth="1"/>
    <col min="7691" max="7691" width="15.42578125" style="33" customWidth="1"/>
    <col min="7692" max="7692" width="9.42578125" style="33" customWidth="1"/>
    <col min="7693" max="7936" width="9.140625" style="33"/>
    <col min="7937" max="7937" width="18.42578125" style="33" customWidth="1"/>
    <col min="7938" max="7938" width="50.7109375" style="33" customWidth="1"/>
    <col min="7939" max="7939" width="20.140625" style="33" customWidth="1"/>
    <col min="7940" max="7941" width="17.7109375" style="33" customWidth="1"/>
    <col min="7942" max="7942" width="16.5703125" style="33" customWidth="1"/>
    <col min="7943" max="7943" width="15.7109375" style="33" customWidth="1"/>
    <col min="7944" max="7944" width="18.42578125" style="33" customWidth="1"/>
    <col min="7945" max="7945" width="15.42578125" style="33" customWidth="1"/>
    <col min="7946" max="7946" width="9.42578125" style="33" customWidth="1"/>
    <col min="7947" max="7947" width="15.42578125" style="33" customWidth="1"/>
    <col min="7948" max="7948" width="9.42578125" style="33" customWidth="1"/>
    <col min="7949" max="8192" width="9.140625" style="33"/>
    <col min="8193" max="8193" width="18.42578125" style="33" customWidth="1"/>
    <col min="8194" max="8194" width="50.7109375" style="33" customWidth="1"/>
    <col min="8195" max="8195" width="20.140625" style="33" customWidth="1"/>
    <col min="8196" max="8197" width="17.7109375" style="33" customWidth="1"/>
    <col min="8198" max="8198" width="16.5703125" style="33" customWidth="1"/>
    <col min="8199" max="8199" width="15.7109375" style="33" customWidth="1"/>
    <col min="8200" max="8200" width="18.42578125" style="33" customWidth="1"/>
    <col min="8201" max="8201" width="15.42578125" style="33" customWidth="1"/>
    <col min="8202" max="8202" width="9.42578125" style="33" customWidth="1"/>
    <col min="8203" max="8203" width="15.42578125" style="33" customWidth="1"/>
    <col min="8204" max="8204" width="9.42578125" style="33" customWidth="1"/>
    <col min="8205" max="8448" width="9.140625" style="33"/>
    <col min="8449" max="8449" width="18.42578125" style="33" customWidth="1"/>
    <col min="8450" max="8450" width="50.7109375" style="33" customWidth="1"/>
    <col min="8451" max="8451" width="20.140625" style="33" customWidth="1"/>
    <col min="8452" max="8453" width="17.7109375" style="33" customWidth="1"/>
    <col min="8454" max="8454" width="16.5703125" style="33" customWidth="1"/>
    <col min="8455" max="8455" width="15.7109375" style="33" customWidth="1"/>
    <col min="8456" max="8456" width="18.42578125" style="33" customWidth="1"/>
    <col min="8457" max="8457" width="15.42578125" style="33" customWidth="1"/>
    <col min="8458" max="8458" width="9.42578125" style="33" customWidth="1"/>
    <col min="8459" max="8459" width="15.42578125" style="33" customWidth="1"/>
    <col min="8460" max="8460" width="9.42578125" style="33" customWidth="1"/>
    <col min="8461" max="8704" width="9.140625" style="33"/>
    <col min="8705" max="8705" width="18.42578125" style="33" customWidth="1"/>
    <col min="8706" max="8706" width="50.7109375" style="33" customWidth="1"/>
    <col min="8707" max="8707" width="20.140625" style="33" customWidth="1"/>
    <col min="8708" max="8709" width="17.7109375" style="33" customWidth="1"/>
    <col min="8710" max="8710" width="16.5703125" style="33" customWidth="1"/>
    <col min="8711" max="8711" width="15.7109375" style="33" customWidth="1"/>
    <col min="8712" max="8712" width="18.42578125" style="33" customWidth="1"/>
    <col min="8713" max="8713" width="15.42578125" style="33" customWidth="1"/>
    <col min="8714" max="8714" width="9.42578125" style="33" customWidth="1"/>
    <col min="8715" max="8715" width="15.42578125" style="33" customWidth="1"/>
    <col min="8716" max="8716" width="9.42578125" style="33" customWidth="1"/>
    <col min="8717" max="8960" width="9.140625" style="33"/>
    <col min="8961" max="8961" width="18.42578125" style="33" customWidth="1"/>
    <col min="8962" max="8962" width="50.7109375" style="33" customWidth="1"/>
    <col min="8963" max="8963" width="20.140625" style="33" customWidth="1"/>
    <col min="8964" max="8965" width="17.7109375" style="33" customWidth="1"/>
    <col min="8966" max="8966" width="16.5703125" style="33" customWidth="1"/>
    <col min="8967" max="8967" width="15.7109375" style="33" customWidth="1"/>
    <col min="8968" max="8968" width="18.42578125" style="33" customWidth="1"/>
    <col min="8969" max="8969" width="15.42578125" style="33" customWidth="1"/>
    <col min="8970" max="8970" width="9.42578125" style="33" customWidth="1"/>
    <col min="8971" max="8971" width="15.42578125" style="33" customWidth="1"/>
    <col min="8972" max="8972" width="9.42578125" style="33" customWidth="1"/>
    <col min="8973" max="9216" width="9.140625" style="33"/>
    <col min="9217" max="9217" width="18.42578125" style="33" customWidth="1"/>
    <col min="9218" max="9218" width="50.7109375" style="33" customWidth="1"/>
    <col min="9219" max="9219" width="20.140625" style="33" customWidth="1"/>
    <col min="9220" max="9221" width="17.7109375" style="33" customWidth="1"/>
    <col min="9222" max="9222" width="16.5703125" style="33" customWidth="1"/>
    <col min="9223" max="9223" width="15.7109375" style="33" customWidth="1"/>
    <col min="9224" max="9224" width="18.42578125" style="33" customWidth="1"/>
    <col min="9225" max="9225" width="15.42578125" style="33" customWidth="1"/>
    <col min="9226" max="9226" width="9.42578125" style="33" customWidth="1"/>
    <col min="9227" max="9227" width="15.42578125" style="33" customWidth="1"/>
    <col min="9228" max="9228" width="9.42578125" style="33" customWidth="1"/>
    <col min="9229" max="9472" width="9.140625" style="33"/>
    <col min="9473" max="9473" width="18.42578125" style="33" customWidth="1"/>
    <col min="9474" max="9474" width="50.7109375" style="33" customWidth="1"/>
    <col min="9475" max="9475" width="20.140625" style="33" customWidth="1"/>
    <col min="9476" max="9477" width="17.7109375" style="33" customWidth="1"/>
    <col min="9478" max="9478" width="16.5703125" style="33" customWidth="1"/>
    <col min="9479" max="9479" width="15.7109375" style="33" customWidth="1"/>
    <col min="9480" max="9480" width="18.42578125" style="33" customWidth="1"/>
    <col min="9481" max="9481" width="15.42578125" style="33" customWidth="1"/>
    <col min="9482" max="9482" width="9.42578125" style="33" customWidth="1"/>
    <col min="9483" max="9483" width="15.42578125" style="33" customWidth="1"/>
    <col min="9484" max="9484" width="9.42578125" style="33" customWidth="1"/>
    <col min="9485" max="9728" width="9.140625" style="33"/>
    <col min="9729" max="9729" width="18.42578125" style="33" customWidth="1"/>
    <col min="9730" max="9730" width="50.7109375" style="33" customWidth="1"/>
    <col min="9731" max="9731" width="20.140625" style="33" customWidth="1"/>
    <col min="9732" max="9733" width="17.7109375" style="33" customWidth="1"/>
    <col min="9734" max="9734" width="16.5703125" style="33" customWidth="1"/>
    <col min="9735" max="9735" width="15.7109375" style="33" customWidth="1"/>
    <col min="9736" max="9736" width="18.42578125" style="33" customWidth="1"/>
    <col min="9737" max="9737" width="15.42578125" style="33" customWidth="1"/>
    <col min="9738" max="9738" width="9.42578125" style="33" customWidth="1"/>
    <col min="9739" max="9739" width="15.42578125" style="33" customWidth="1"/>
    <col min="9740" max="9740" width="9.42578125" style="33" customWidth="1"/>
    <col min="9741" max="9984" width="9.140625" style="33"/>
    <col min="9985" max="9985" width="18.42578125" style="33" customWidth="1"/>
    <col min="9986" max="9986" width="50.7109375" style="33" customWidth="1"/>
    <col min="9987" max="9987" width="20.140625" style="33" customWidth="1"/>
    <col min="9988" max="9989" width="17.7109375" style="33" customWidth="1"/>
    <col min="9990" max="9990" width="16.5703125" style="33" customWidth="1"/>
    <col min="9991" max="9991" width="15.7109375" style="33" customWidth="1"/>
    <col min="9992" max="9992" width="18.42578125" style="33" customWidth="1"/>
    <col min="9993" max="9993" width="15.42578125" style="33" customWidth="1"/>
    <col min="9994" max="9994" width="9.42578125" style="33" customWidth="1"/>
    <col min="9995" max="9995" width="15.42578125" style="33" customWidth="1"/>
    <col min="9996" max="9996" width="9.42578125" style="33" customWidth="1"/>
    <col min="9997" max="10240" width="9.140625" style="33"/>
    <col min="10241" max="10241" width="18.42578125" style="33" customWidth="1"/>
    <col min="10242" max="10242" width="50.7109375" style="33" customWidth="1"/>
    <col min="10243" max="10243" width="20.140625" style="33" customWidth="1"/>
    <col min="10244" max="10245" width="17.7109375" style="33" customWidth="1"/>
    <col min="10246" max="10246" width="16.5703125" style="33" customWidth="1"/>
    <col min="10247" max="10247" width="15.7109375" style="33" customWidth="1"/>
    <col min="10248" max="10248" width="18.42578125" style="33" customWidth="1"/>
    <col min="10249" max="10249" width="15.42578125" style="33" customWidth="1"/>
    <col min="10250" max="10250" width="9.42578125" style="33" customWidth="1"/>
    <col min="10251" max="10251" width="15.42578125" style="33" customWidth="1"/>
    <col min="10252" max="10252" width="9.42578125" style="33" customWidth="1"/>
    <col min="10253" max="10496" width="9.140625" style="33"/>
    <col min="10497" max="10497" width="18.42578125" style="33" customWidth="1"/>
    <col min="10498" max="10498" width="50.7109375" style="33" customWidth="1"/>
    <col min="10499" max="10499" width="20.140625" style="33" customWidth="1"/>
    <col min="10500" max="10501" width="17.7109375" style="33" customWidth="1"/>
    <col min="10502" max="10502" width="16.5703125" style="33" customWidth="1"/>
    <col min="10503" max="10503" width="15.7109375" style="33" customWidth="1"/>
    <col min="10504" max="10504" width="18.42578125" style="33" customWidth="1"/>
    <col min="10505" max="10505" width="15.42578125" style="33" customWidth="1"/>
    <col min="10506" max="10506" width="9.42578125" style="33" customWidth="1"/>
    <col min="10507" max="10507" width="15.42578125" style="33" customWidth="1"/>
    <col min="10508" max="10508" width="9.42578125" style="33" customWidth="1"/>
    <col min="10509" max="10752" width="9.140625" style="33"/>
    <col min="10753" max="10753" width="18.42578125" style="33" customWidth="1"/>
    <col min="10754" max="10754" width="50.7109375" style="33" customWidth="1"/>
    <col min="10755" max="10755" width="20.140625" style="33" customWidth="1"/>
    <col min="10756" max="10757" width="17.7109375" style="33" customWidth="1"/>
    <col min="10758" max="10758" width="16.5703125" style="33" customWidth="1"/>
    <col min="10759" max="10759" width="15.7109375" style="33" customWidth="1"/>
    <col min="10760" max="10760" width="18.42578125" style="33" customWidth="1"/>
    <col min="10761" max="10761" width="15.42578125" style="33" customWidth="1"/>
    <col min="10762" max="10762" width="9.42578125" style="33" customWidth="1"/>
    <col min="10763" max="10763" width="15.42578125" style="33" customWidth="1"/>
    <col min="10764" max="10764" width="9.42578125" style="33" customWidth="1"/>
    <col min="10765" max="11008" width="9.140625" style="33"/>
    <col min="11009" max="11009" width="18.42578125" style="33" customWidth="1"/>
    <col min="11010" max="11010" width="50.7109375" style="33" customWidth="1"/>
    <col min="11011" max="11011" width="20.140625" style="33" customWidth="1"/>
    <col min="11012" max="11013" width="17.7109375" style="33" customWidth="1"/>
    <col min="11014" max="11014" width="16.5703125" style="33" customWidth="1"/>
    <col min="11015" max="11015" width="15.7109375" style="33" customWidth="1"/>
    <col min="11016" max="11016" width="18.42578125" style="33" customWidth="1"/>
    <col min="11017" max="11017" width="15.42578125" style="33" customWidth="1"/>
    <col min="11018" max="11018" width="9.42578125" style="33" customWidth="1"/>
    <col min="11019" max="11019" width="15.42578125" style="33" customWidth="1"/>
    <col min="11020" max="11020" width="9.42578125" style="33" customWidth="1"/>
    <col min="11021" max="11264" width="9.140625" style="33"/>
    <col min="11265" max="11265" width="18.42578125" style="33" customWidth="1"/>
    <col min="11266" max="11266" width="50.7109375" style="33" customWidth="1"/>
    <col min="11267" max="11267" width="20.140625" style="33" customWidth="1"/>
    <col min="11268" max="11269" width="17.7109375" style="33" customWidth="1"/>
    <col min="11270" max="11270" width="16.5703125" style="33" customWidth="1"/>
    <col min="11271" max="11271" width="15.7109375" style="33" customWidth="1"/>
    <col min="11272" max="11272" width="18.42578125" style="33" customWidth="1"/>
    <col min="11273" max="11273" width="15.42578125" style="33" customWidth="1"/>
    <col min="11274" max="11274" width="9.42578125" style="33" customWidth="1"/>
    <col min="11275" max="11275" width="15.42578125" style="33" customWidth="1"/>
    <col min="11276" max="11276" width="9.42578125" style="33" customWidth="1"/>
    <col min="11277" max="11520" width="9.140625" style="33"/>
    <col min="11521" max="11521" width="18.42578125" style="33" customWidth="1"/>
    <col min="11522" max="11522" width="50.7109375" style="33" customWidth="1"/>
    <col min="11523" max="11523" width="20.140625" style="33" customWidth="1"/>
    <col min="11524" max="11525" width="17.7109375" style="33" customWidth="1"/>
    <col min="11526" max="11526" width="16.5703125" style="33" customWidth="1"/>
    <col min="11527" max="11527" width="15.7109375" style="33" customWidth="1"/>
    <col min="11528" max="11528" width="18.42578125" style="33" customWidth="1"/>
    <col min="11529" max="11529" width="15.42578125" style="33" customWidth="1"/>
    <col min="11530" max="11530" width="9.42578125" style="33" customWidth="1"/>
    <col min="11531" max="11531" width="15.42578125" style="33" customWidth="1"/>
    <col min="11532" max="11532" width="9.42578125" style="33" customWidth="1"/>
    <col min="11533" max="11776" width="9.140625" style="33"/>
    <col min="11777" max="11777" width="18.42578125" style="33" customWidth="1"/>
    <col min="11778" max="11778" width="50.7109375" style="33" customWidth="1"/>
    <col min="11779" max="11779" width="20.140625" style="33" customWidth="1"/>
    <col min="11780" max="11781" width="17.7109375" style="33" customWidth="1"/>
    <col min="11782" max="11782" width="16.5703125" style="33" customWidth="1"/>
    <col min="11783" max="11783" width="15.7109375" style="33" customWidth="1"/>
    <col min="11784" max="11784" width="18.42578125" style="33" customWidth="1"/>
    <col min="11785" max="11785" width="15.42578125" style="33" customWidth="1"/>
    <col min="11786" max="11786" width="9.42578125" style="33" customWidth="1"/>
    <col min="11787" max="11787" width="15.42578125" style="33" customWidth="1"/>
    <col min="11788" max="11788" width="9.42578125" style="33" customWidth="1"/>
    <col min="11789" max="12032" width="9.140625" style="33"/>
    <col min="12033" max="12033" width="18.42578125" style="33" customWidth="1"/>
    <col min="12034" max="12034" width="50.7109375" style="33" customWidth="1"/>
    <col min="12035" max="12035" width="20.140625" style="33" customWidth="1"/>
    <col min="12036" max="12037" width="17.7109375" style="33" customWidth="1"/>
    <col min="12038" max="12038" width="16.5703125" style="33" customWidth="1"/>
    <col min="12039" max="12039" width="15.7109375" style="33" customWidth="1"/>
    <col min="12040" max="12040" width="18.42578125" style="33" customWidth="1"/>
    <col min="12041" max="12041" width="15.42578125" style="33" customWidth="1"/>
    <col min="12042" max="12042" width="9.42578125" style="33" customWidth="1"/>
    <col min="12043" max="12043" width="15.42578125" style="33" customWidth="1"/>
    <col min="12044" max="12044" width="9.42578125" style="33" customWidth="1"/>
    <col min="12045" max="12288" width="9.140625" style="33"/>
    <col min="12289" max="12289" width="18.42578125" style="33" customWidth="1"/>
    <col min="12290" max="12290" width="50.7109375" style="33" customWidth="1"/>
    <col min="12291" max="12291" width="20.140625" style="33" customWidth="1"/>
    <col min="12292" max="12293" width="17.7109375" style="33" customWidth="1"/>
    <col min="12294" max="12294" width="16.5703125" style="33" customWidth="1"/>
    <col min="12295" max="12295" width="15.7109375" style="33" customWidth="1"/>
    <col min="12296" max="12296" width="18.42578125" style="33" customWidth="1"/>
    <col min="12297" max="12297" width="15.42578125" style="33" customWidth="1"/>
    <col min="12298" max="12298" width="9.42578125" style="33" customWidth="1"/>
    <col min="12299" max="12299" width="15.42578125" style="33" customWidth="1"/>
    <col min="12300" max="12300" width="9.42578125" style="33" customWidth="1"/>
    <col min="12301" max="12544" width="9.140625" style="33"/>
    <col min="12545" max="12545" width="18.42578125" style="33" customWidth="1"/>
    <col min="12546" max="12546" width="50.7109375" style="33" customWidth="1"/>
    <col min="12547" max="12547" width="20.140625" style="33" customWidth="1"/>
    <col min="12548" max="12549" width="17.7109375" style="33" customWidth="1"/>
    <col min="12550" max="12550" width="16.5703125" style="33" customWidth="1"/>
    <col min="12551" max="12551" width="15.7109375" style="33" customWidth="1"/>
    <col min="12552" max="12552" width="18.42578125" style="33" customWidth="1"/>
    <col min="12553" max="12553" width="15.42578125" style="33" customWidth="1"/>
    <col min="12554" max="12554" width="9.42578125" style="33" customWidth="1"/>
    <col min="12555" max="12555" width="15.42578125" style="33" customWidth="1"/>
    <col min="12556" max="12556" width="9.42578125" style="33" customWidth="1"/>
    <col min="12557" max="12800" width="9.140625" style="33"/>
    <col min="12801" max="12801" width="18.42578125" style="33" customWidth="1"/>
    <col min="12802" max="12802" width="50.7109375" style="33" customWidth="1"/>
    <col min="12803" max="12803" width="20.140625" style="33" customWidth="1"/>
    <col min="12804" max="12805" width="17.7109375" style="33" customWidth="1"/>
    <col min="12806" max="12806" width="16.5703125" style="33" customWidth="1"/>
    <col min="12807" max="12807" width="15.7109375" style="33" customWidth="1"/>
    <col min="12808" max="12808" width="18.42578125" style="33" customWidth="1"/>
    <col min="12809" max="12809" width="15.42578125" style="33" customWidth="1"/>
    <col min="12810" max="12810" width="9.42578125" style="33" customWidth="1"/>
    <col min="12811" max="12811" width="15.42578125" style="33" customWidth="1"/>
    <col min="12812" max="12812" width="9.42578125" style="33" customWidth="1"/>
    <col min="12813" max="13056" width="9.140625" style="33"/>
    <col min="13057" max="13057" width="18.42578125" style="33" customWidth="1"/>
    <col min="13058" max="13058" width="50.7109375" style="33" customWidth="1"/>
    <col min="13059" max="13059" width="20.140625" style="33" customWidth="1"/>
    <col min="13060" max="13061" width="17.7109375" style="33" customWidth="1"/>
    <col min="13062" max="13062" width="16.5703125" style="33" customWidth="1"/>
    <col min="13063" max="13063" width="15.7109375" style="33" customWidth="1"/>
    <col min="13064" max="13064" width="18.42578125" style="33" customWidth="1"/>
    <col min="13065" max="13065" width="15.42578125" style="33" customWidth="1"/>
    <col min="13066" max="13066" width="9.42578125" style="33" customWidth="1"/>
    <col min="13067" max="13067" width="15.42578125" style="33" customWidth="1"/>
    <col min="13068" max="13068" width="9.42578125" style="33" customWidth="1"/>
    <col min="13069" max="13312" width="9.140625" style="33"/>
    <col min="13313" max="13313" width="18.42578125" style="33" customWidth="1"/>
    <col min="13314" max="13314" width="50.7109375" style="33" customWidth="1"/>
    <col min="13315" max="13315" width="20.140625" style="33" customWidth="1"/>
    <col min="13316" max="13317" width="17.7109375" style="33" customWidth="1"/>
    <col min="13318" max="13318" width="16.5703125" style="33" customWidth="1"/>
    <col min="13319" max="13319" width="15.7109375" style="33" customWidth="1"/>
    <col min="13320" max="13320" width="18.42578125" style="33" customWidth="1"/>
    <col min="13321" max="13321" width="15.42578125" style="33" customWidth="1"/>
    <col min="13322" max="13322" width="9.42578125" style="33" customWidth="1"/>
    <col min="13323" max="13323" width="15.42578125" style="33" customWidth="1"/>
    <col min="13324" max="13324" width="9.42578125" style="33" customWidth="1"/>
    <col min="13325" max="13568" width="9.140625" style="33"/>
    <col min="13569" max="13569" width="18.42578125" style="33" customWidth="1"/>
    <col min="13570" max="13570" width="50.7109375" style="33" customWidth="1"/>
    <col min="13571" max="13571" width="20.140625" style="33" customWidth="1"/>
    <col min="13572" max="13573" width="17.7109375" style="33" customWidth="1"/>
    <col min="13574" max="13574" width="16.5703125" style="33" customWidth="1"/>
    <col min="13575" max="13575" width="15.7109375" style="33" customWidth="1"/>
    <col min="13576" max="13576" width="18.42578125" style="33" customWidth="1"/>
    <col min="13577" max="13577" width="15.42578125" style="33" customWidth="1"/>
    <col min="13578" max="13578" width="9.42578125" style="33" customWidth="1"/>
    <col min="13579" max="13579" width="15.42578125" style="33" customWidth="1"/>
    <col min="13580" max="13580" width="9.42578125" style="33" customWidth="1"/>
    <col min="13581" max="13824" width="9.140625" style="33"/>
    <col min="13825" max="13825" width="18.42578125" style="33" customWidth="1"/>
    <col min="13826" max="13826" width="50.7109375" style="33" customWidth="1"/>
    <col min="13827" max="13827" width="20.140625" style="33" customWidth="1"/>
    <col min="13828" max="13829" width="17.7109375" style="33" customWidth="1"/>
    <col min="13830" max="13830" width="16.5703125" style="33" customWidth="1"/>
    <col min="13831" max="13831" width="15.7109375" style="33" customWidth="1"/>
    <col min="13832" max="13832" width="18.42578125" style="33" customWidth="1"/>
    <col min="13833" max="13833" width="15.42578125" style="33" customWidth="1"/>
    <col min="13834" max="13834" width="9.42578125" style="33" customWidth="1"/>
    <col min="13835" max="13835" width="15.42578125" style="33" customWidth="1"/>
    <col min="13836" max="13836" width="9.42578125" style="33" customWidth="1"/>
    <col min="13837" max="14080" width="9.140625" style="33"/>
    <col min="14081" max="14081" width="18.42578125" style="33" customWidth="1"/>
    <col min="14082" max="14082" width="50.7109375" style="33" customWidth="1"/>
    <col min="14083" max="14083" width="20.140625" style="33" customWidth="1"/>
    <col min="14084" max="14085" width="17.7109375" style="33" customWidth="1"/>
    <col min="14086" max="14086" width="16.5703125" style="33" customWidth="1"/>
    <col min="14087" max="14087" width="15.7109375" style="33" customWidth="1"/>
    <col min="14088" max="14088" width="18.42578125" style="33" customWidth="1"/>
    <col min="14089" max="14089" width="15.42578125" style="33" customWidth="1"/>
    <col min="14090" max="14090" width="9.42578125" style="33" customWidth="1"/>
    <col min="14091" max="14091" width="15.42578125" style="33" customWidth="1"/>
    <col min="14092" max="14092" width="9.42578125" style="33" customWidth="1"/>
    <col min="14093" max="14336" width="9.140625" style="33"/>
    <col min="14337" max="14337" width="18.42578125" style="33" customWidth="1"/>
    <col min="14338" max="14338" width="50.7109375" style="33" customWidth="1"/>
    <col min="14339" max="14339" width="20.140625" style="33" customWidth="1"/>
    <col min="14340" max="14341" width="17.7109375" style="33" customWidth="1"/>
    <col min="14342" max="14342" width="16.5703125" style="33" customWidth="1"/>
    <col min="14343" max="14343" width="15.7109375" style="33" customWidth="1"/>
    <col min="14344" max="14344" width="18.42578125" style="33" customWidth="1"/>
    <col min="14345" max="14345" width="15.42578125" style="33" customWidth="1"/>
    <col min="14346" max="14346" width="9.42578125" style="33" customWidth="1"/>
    <col min="14347" max="14347" width="15.42578125" style="33" customWidth="1"/>
    <col min="14348" max="14348" width="9.42578125" style="33" customWidth="1"/>
    <col min="14349" max="14592" width="9.140625" style="33"/>
    <col min="14593" max="14593" width="18.42578125" style="33" customWidth="1"/>
    <col min="14594" max="14594" width="50.7109375" style="33" customWidth="1"/>
    <col min="14595" max="14595" width="20.140625" style="33" customWidth="1"/>
    <col min="14596" max="14597" width="17.7109375" style="33" customWidth="1"/>
    <col min="14598" max="14598" width="16.5703125" style="33" customWidth="1"/>
    <col min="14599" max="14599" width="15.7109375" style="33" customWidth="1"/>
    <col min="14600" max="14600" width="18.42578125" style="33" customWidth="1"/>
    <col min="14601" max="14601" width="15.42578125" style="33" customWidth="1"/>
    <col min="14602" max="14602" width="9.42578125" style="33" customWidth="1"/>
    <col min="14603" max="14603" width="15.42578125" style="33" customWidth="1"/>
    <col min="14604" max="14604" width="9.42578125" style="33" customWidth="1"/>
    <col min="14605" max="14848" width="9.140625" style="33"/>
    <col min="14849" max="14849" width="18.42578125" style="33" customWidth="1"/>
    <col min="14850" max="14850" width="50.7109375" style="33" customWidth="1"/>
    <col min="14851" max="14851" width="20.140625" style="33" customWidth="1"/>
    <col min="14852" max="14853" width="17.7109375" style="33" customWidth="1"/>
    <col min="14854" max="14854" width="16.5703125" style="33" customWidth="1"/>
    <col min="14855" max="14855" width="15.7109375" style="33" customWidth="1"/>
    <col min="14856" max="14856" width="18.42578125" style="33" customWidth="1"/>
    <col min="14857" max="14857" width="15.42578125" style="33" customWidth="1"/>
    <col min="14858" max="14858" width="9.42578125" style="33" customWidth="1"/>
    <col min="14859" max="14859" width="15.42578125" style="33" customWidth="1"/>
    <col min="14860" max="14860" width="9.42578125" style="33" customWidth="1"/>
    <col min="14861" max="15104" width="9.140625" style="33"/>
    <col min="15105" max="15105" width="18.42578125" style="33" customWidth="1"/>
    <col min="15106" max="15106" width="50.7109375" style="33" customWidth="1"/>
    <col min="15107" max="15107" width="20.140625" style="33" customWidth="1"/>
    <col min="15108" max="15109" width="17.7109375" style="33" customWidth="1"/>
    <col min="15110" max="15110" width="16.5703125" style="33" customWidth="1"/>
    <col min="15111" max="15111" width="15.7109375" style="33" customWidth="1"/>
    <col min="15112" max="15112" width="18.42578125" style="33" customWidth="1"/>
    <col min="15113" max="15113" width="15.42578125" style="33" customWidth="1"/>
    <col min="15114" max="15114" width="9.42578125" style="33" customWidth="1"/>
    <col min="15115" max="15115" width="15.42578125" style="33" customWidth="1"/>
    <col min="15116" max="15116" width="9.42578125" style="33" customWidth="1"/>
    <col min="15117" max="15360" width="9.140625" style="33"/>
    <col min="15361" max="15361" width="18.42578125" style="33" customWidth="1"/>
    <col min="15362" max="15362" width="50.7109375" style="33" customWidth="1"/>
    <col min="15363" max="15363" width="20.140625" style="33" customWidth="1"/>
    <col min="15364" max="15365" width="17.7109375" style="33" customWidth="1"/>
    <col min="15366" max="15366" width="16.5703125" style="33" customWidth="1"/>
    <col min="15367" max="15367" width="15.7109375" style="33" customWidth="1"/>
    <col min="15368" max="15368" width="18.42578125" style="33" customWidth="1"/>
    <col min="15369" max="15369" width="15.42578125" style="33" customWidth="1"/>
    <col min="15370" max="15370" width="9.42578125" style="33" customWidth="1"/>
    <col min="15371" max="15371" width="15.42578125" style="33" customWidth="1"/>
    <col min="15372" max="15372" width="9.42578125" style="33" customWidth="1"/>
    <col min="15373" max="15616" width="9.140625" style="33"/>
    <col min="15617" max="15617" width="18.42578125" style="33" customWidth="1"/>
    <col min="15618" max="15618" width="50.7109375" style="33" customWidth="1"/>
    <col min="15619" max="15619" width="20.140625" style="33" customWidth="1"/>
    <col min="15620" max="15621" width="17.7109375" style="33" customWidth="1"/>
    <col min="15622" max="15622" width="16.5703125" style="33" customWidth="1"/>
    <col min="15623" max="15623" width="15.7109375" style="33" customWidth="1"/>
    <col min="15624" max="15624" width="18.42578125" style="33" customWidth="1"/>
    <col min="15625" max="15625" width="15.42578125" style="33" customWidth="1"/>
    <col min="15626" max="15626" width="9.42578125" style="33" customWidth="1"/>
    <col min="15627" max="15627" width="15.42578125" style="33" customWidth="1"/>
    <col min="15628" max="15628" width="9.42578125" style="33" customWidth="1"/>
    <col min="15629" max="15872" width="9.140625" style="33"/>
    <col min="15873" max="15873" width="18.42578125" style="33" customWidth="1"/>
    <col min="15874" max="15874" width="50.7109375" style="33" customWidth="1"/>
    <col min="15875" max="15875" width="20.140625" style="33" customWidth="1"/>
    <col min="15876" max="15877" width="17.7109375" style="33" customWidth="1"/>
    <col min="15878" max="15878" width="16.5703125" style="33" customWidth="1"/>
    <col min="15879" max="15879" width="15.7109375" style="33" customWidth="1"/>
    <col min="15880" max="15880" width="18.42578125" style="33" customWidth="1"/>
    <col min="15881" max="15881" width="15.42578125" style="33" customWidth="1"/>
    <col min="15882" max="15882" width="9.42578125" style="33" customWidth="1"/>
    <col min="15883" max="15883" width="15.42578125" style="33" customWidth="1"/>
    <col min="15884" max="15884" width="9.42578125" style="33" customWidth="1"/>
    <col min="15885" max="16128" width="9.140625" style="33"/>
    <col min="16129" max="16129" width="18.42578125" style="33" customWidth="1"/>
    <col min="16130" max="16130" width="50.7109375" style="33" customWidth="1"/>
    <col min="16131" max="16131" width="20.140625" style="33" customWidth="1"/>
    <col min="16132" max="16133" width="17.7109375" style="33" customWidth="1"/>
    <col min="16134" max="16134" width="16.5703125" style="33" customWidth="1"/>
    <col min="16135" max="16135" width="15.7109375" style="33" customWidth="1"/>
    <col min="16136" max="16136" width="18.42578125" style="33" customWidth="1"/>
    <col min="16137" max="16137" width="15.42578125" style="33" customWidth="1"/>
    <col min="16138" max="16138" width="9.42578125" style="33" customWidth="1"/>
    <col min="16139" max="16139" width="15.42578125" style="33" customWidth="1"/>
    <col min="16140" max="16140" width="9.42578125" style="33" customWidth="1"/>
    <col min="16141" max="16384" width="9.140625" style="33"/>
  </cols>
  <sheetData>
    <row r="1" spans="1:15" ht="18" hidden="1" customHeight="1" x14ac:dyDescent="0.2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8"/>
      <c r="M1" s="38"/>
      <c r="N1" s="38"/>
      <c r="O1" s="38"/>
    </row>
    <row r="2" spans="1:15" ht="15.75" hidden="1" customHeight="1" x14ac:dyDescent="0.2">
      <c r="A2" s="174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38"/>
      <c r="M2" s="38"/>
      <c r="N2" s="38"/>
      <c r="O2" s="38"/>
    </row>
    <row r="3" spans="1:15" ht="18" hidden="1" customHeight="1" x14ac:dyDescent="0.2">
      <c r="A3" s="39"/>
      <c r="B3" s="39"/>
      <c r="C3" s="39"/>
      <c r="D3" s="39"/>
      <c r="E3" s="39"/>
      <c r="F3" s="39"/>
      <c r="G3" s="39"/>
      <c r="H3" s="39"/>
      <c r="I3" s="41"/>
      <c r="J3" s="41"/>
      <c r="K3" s="41"/>
      <c r="L3" s="38"/>
      <c r="M3" s="38"/>
      <c r="N3" s="38"/>
      <c r="O3" s="38"/>
    </row>
    <row r="4" spans="1:15" ht="18" customHeight="1" x14ac:dyDescent="0.2">
      <c r="A4" s="39"/>
      <c r="B4" s="39"/>
      <c r="C4" s="39"/>
      <c r="D4" s="39"/>
      <c r="E4" s="39"/>
      <c r="F4" s="39"/>
      <c r="G4" s="39"/>
      <c r="H4" s="39"/>
      <c r="I4" s="41"/>
      <c r="J4" s="41"/>
      <c r="K4" s="41"/>
      <c r="L4" s="38"/>
      <c r="M4" s="38"/>
      <c r="N4" s="38"/>
      <c r="O4" s="38"/>
    </row>
    <row r="5" spans="1:15" ht="15.75" customHeight="1" x14ac:dyDescent="0.2">
      <c r="A5" s="174" t="s">
        <v>514</v>
      </c>
      <c r="B5" s="174"/>
      <c r="C5" s="174"/>
      <c r="D5" s="174"/>
      <c r="E5" s="174"/>
      <c r="F5" s="174"/>
      <c r="G5" s="174"/>
      <c r="H5" s="174"/>
      <c r="I5" s="37"/>
      <c r="J5" s="37"/>
      <c r="K5" s="37"/>
      <c r="L5" s="38"/>
      <c r="M5" s="38"/>
      <c r="N5" s="38"/>
      <c r="O5" s="38"/>
    </row>
    <row r="6" spans="1:15" ht="18" customHeight="1" x14ac:dyDescent="0.2">
      <c r="A6" s="39"/>
      <c r="B6" s="39"/>
      <c r="C6" s="39"/>
      <c r="D6" s="39"/>
      <c r="E6" s="39"/>
      <c r="F6" s="39"/>
      <c r="G6" s="39"/>
      <c r="H6" s="39"/>
      <c r="I6" s="41"/>
      <c r="J6" s="41"/>
      <c r="K6" s="41"/>
      <c r="L6" s="38"/>
      <c r="M6" s="38"/>
      <c r="N6" s="38"/>
      <c r="O6" s="38"/>
    </row>
    <row r="7" spans="1:15" s="44" customFormat="1" ht="57" customHeight="1" x14ac:dyDescent="0.25">
      <c r="A7" s="175" t="s">
        <v>3</v>
      </c>
      <c r="B7" s="175"/>
      <c r="C7" s="42" t="s">
        <v>32</v>
      </c>
      <c r="D7" s="42" t="s">
        <v>33</v>
      </c>
      <c r="E7" s="42" t="s">
        <v>34</v>
      </c>
      <c r="F7" s="42" t="s">
        <v>35</v>
      </c>
      <c r="G7" s="42" t="s">
        <v>36</v>
      </c>
      <c r="H7" s="42" t="s">
        <v>37</v>
      </c>
      <c r="I7" s="43"/>
      <c r="J7" s="43"/>
      <c r="K7" s="43"/>
      <c r="L7" s="43"/>
      <c r="M7" s="43"/>
      <c r="N7" s="43"/>
      <c r="O7" s="43"/>
    </row>
    <row r="8" spans="1:15" s="47" customFormat="1" ht="12.75" customHeight="1" x14ac:dyDescent="0.2">
      <c r="A8" s="176">
        <v>1</v>
      </c>
      <c r="B8" s="176"/>
      <c r="C8" s="45">
        <v>2</v>
      </c>
      <c r="D8" s="45">
        <v>3</v>
      </c>
      <c r="E8" s="45">
        <v>4.3333333333333304</v>
      </c>
      <c r="F8" s="45">
        <v>5.0833333333333304</v>
      </c>
      <c r="G8" s="45">
        <v>6</v>
      </c>
      <c r="H8" s="45">
        <v>7</v>
      </c>
      <c r="I8" s="38"/>
      <c r="J8" s="38"/>
      <c r="K8" s="38"/>
      <c r="L8" s="38"/>
      <c r="M8" s="46"/>
      <c r="N8" s="46"/>
      <c r="O8" s="46"/>
    </row>
    <row r="9" spans="1:15" ht="15" customHeight="1" x14ac:dyDescent="0.2">
      <c r="A9" s="48" t="s">
        <v>515</v>
      </c>
      <c r="B9" s="48"/>
      <c r="C9" s="49" t="s">
        <v>39</v>
      </c>
      <c r="D9" s="49" t="s">
        <v>39</v>
      </c>
      <c r="E9" s="49" t="s">
        <v>39</v>
      </c>
      <c r="F9" s="49" t="s">
        <v>39</v>
      </c>
      <c r="G9" s="49"/>
      <c r="H9" s="49"/>
      <c r="I9" s="38"/>
      <c r="J9" s="38"/>
      <c r="K9" s="38"/>
      <c r="L9" s="38"/>
      <c r="M9" s="50"/>
      <c r="N9" s="50"/>
      <c r="O9" s="50"/>
    </row>
    <row r="10" spans="1:15" ht="12.75" customHeight="1" x14ac:dyDescent="0.2">
      <c r="A10" s="101" t="s">
        <v>500</v>
      </c>
      <c r="B10" s="102" t="s">
        <v>516</v>
      </c>
      <c r="C10" s="103">
        <f>+C11+C14</f>
        <v>0</v>
      </c>
      <c r="D10" s="104">
        <f>+D11+D14</f>
        <v>0</v>
      </c>
      <c r="E10" s="104">
        <f>+E11+E14</f>
        <v>0</v>
      </c>
      <c r="F10" s="103">
        <f>+F11+F14</f>
        <v>0</v>
      </c>
      <c r="G10" s="105" t="str">
        <f t="shared" ref="G10:G36" si="0">IF(C10&lt;&gt;0, F10/C10*100, "-")</f>
        <v>-</v>
      </c>
      <c r="H10" s="105" t="str">
        <f t="shared" ref="H10:H36" si="1">IF(E10&lt;&gt;0, F10/E10*100, "-")</f>
        <v>-</v>
      </c>
      <c r="I10" s="84"/>
      <c r="J10" s="84"/>
      <c r="K10" s="84"/>
      <c r="L10" s="84"/>
      <c r="M10" s="60"/>
      <c r="N10" s="60"/>
      <c r="O10" s="60"/>
    </row>
    <row r="11" spans="1:15" ht="12.75" customHeight="1" x14ac:dyDescent="0.2">
      <c r="A11" s="106" t="s">
        <v>502</v>
      </c>
      <c r="B11" s="107" t="s">
        <v>517</v>
      </c>
      <c r="C11" s="108">
        <f>+C12</f>
        <v>0</v>
      </c>
      <c r="D11" s="109"/>
      <c r="E11" s="109"/>
      <c r="F11" s="108">
        <f>+F12</f>
        <v>0</v>
      </c>
      <c r="G11" s="108" t="str">
        <f t="shared" si="0"/>
        <v>-</v>
      </c>
      <c r="H11" s="108" t="str">
        <f t="shared" si="1"/>
        <v>-</v>
      </c>
      <c r="I11" s="38"/>
      <c r="J11" s="38"/>
      <c r="K11" s="38"/>
      <c r="L11" s="38"/>
      <c r="M11" s="65"/>
      <c r="N11" s="65"/>
      <c r="O11" s="65"/>
    </row>
    <row r="12" spans="1:15" ht="12.75" customHeight="1" x14ac:dyDescent="0.2">
      <c r="A12" s="110" t="s">
        <v>518</v>
      </c>
      <c r="B12" s="67" t="s">
        <v>519</v>
      </c>
      <c r="C12" s="111">
        <f>+C13</f>
        <v>0</v>
      </c>
      <c r="D12" s="112"/>
      <c r="E12" s="112"/>
      <c r="F12" s="111">
        <f>+F13</f>
        <v>0</v>
      </c>
      <c r="G12" s="63" t="str">
        <f t="shared" si="0"/>
        <v>-</v>
      </c>
      <c r="H12" s="63" t="str">
        <f t="shared" si="1"/>
        <v>-</v>
      </c>
      <c r="I12" s="38"/>
      <c r="J12" s="38"/>
      <c r="K12" s="38"/>
      <c r="L12" s="38"/>
      <c r="M12" s="65"/>
      <c r="N12" s="65"/>
      <c r="O12" s="65"/>
    </row>
    <row r="13" spans="1:15" ht="25.5" customHeight="1" x14ac:dyDescent="0.2">
      <c r="A13" s="113" t="s">
        <v>520</v>
      </c>
      <c r="B13" s="70" t="s">
        <v>521</v>
      </c>
      <c r="C13" s="71"/>
      <c r="D13" s="112"/>
      <c r="E13" s="112"/>
      <c r="F13" s="71"/>
      <c r="G13" s="71" t="str">
        <f t="shared" si="0"/>
        <v>-</v>
      </c>
      <c r="H13" s="71" t="str">
        <f t="shared" si="1"/>
        <v>-</v>
      </c>
      <c r="I13" s="38"/>
      <c r="J13" s="38"/>
      <c r="K13" s="38"/>
      <c r="L13" s="38"/>
      <c r="M13" s="65"/>
      <c r="N13" s="65"/>
      <c r="O13" s="65"/>
    </row>
    <row r="14" spans="1:15" ht="12.75" customHeight="1" x14ac:dyDescent="0.2">
      <c r="A14" s="106" t="s">
        <v>522</v>
      </c>
      <c r="B14" s="107" t="s">
        <v>523</v>
      </c>
      <c r="C14" s="108">
        <f>+C15</f>
        <v>0</v>
      </c>
      <c r="D14" s="109"/>
      <c r="E14" s="109"/>
      <c r="F14" s="108">
        <f>+F15</f>
        <v>0</v>
      </c>
      <c r="G14" s="108" t="str">
        <f t="shared" si="0"/>
        <v>-</v>
      </c>
      <c r="H14" s="108" t="str">
        <f t="shared" si="1"/>
        <v>-</v>
      </c>
      <c r="I14" s="38"/>
      <c r="J14" s="38"/>
      <c r="K14" s="38"/>
      <c r="L14" s="38"/>
      <c r="M14" s="65"/>
      <c r="N14" s="65"/>
      <c r="O14" s="65"/>
    </row>
    <row r="15" spans="1:15" ht="25.5" customHeight="1" x14ac:dyDescent="0.2">
      <c r="A15" s="110" t="s">
        <v>524</v>
      </c>
      <c r="B15" s="67" t="s">
        <v>525</v>
      </c>
      <c r="C15" s="111">
        <f>+C16</f>
        <v>0</v>
      </c>
      <c r="D15" s="112"/>
      <c r="E15" s="112"/>
      <c r="F15" s="111">
        <f>+F16</f>
        <v>0</v>
      </c>
      <c r="G15" s="63" t="str">
        <f t="shared" si="0"/>
        <v>-</v>
      </c>
      <c r="H15" s="63" t="str">
        <f t="shared" si="1"/>
        <v>-</v>
      </c>
      <c r="I15" s="38"/>
      <c r="J15" s="38"/>
      <c r="K15" s="38"/>
      <c r="L15" s="38"/>
      <c r="M15" s="65"/>
      <c r="N15" s="65"/>
      <c r="O15" s="65"/>
    </row>
    <row r="16" spans="1:15" ht="25.5" customHeight="1" x14ac:dyDescent="0.2">
      <c r="A16" s="113" t="s">
        <v>526</v>
      </c>
      <c r="B16" s="70" t="s">
        <v>527</v>
      </c>
      <c r="C16" s="71"/>
      <c r="D16" s="112"/>
      <c r="E16" s="112"/>
      <c r="F16" s="71"/>
      <c r="G16" s="71" t="str">
        <f t="shared" si="0"/>
        <v>-</v>
      </c>
      <c r="H16" s="71" t="str">
        <f t="shared" si="1"/>
        <v>-</v>
      </c>
      <c r="I16" s="38"/>
      <c r="J16" s="38"/>
      <c r="K16" s="38"/>
      <c r="L16" s="38"/>
      <c r="M16" s="65"/>
      <c r="N16" s="65"/>
      <c r="O16" s="65"/>
    </row>
    <row r="17" spans="1:15" ht="12.75" customHeight="1" x14ac:dyDescent="0.2">
      <c r="A17" s="101" t="s">
        <v>482</v>
      </c>
      <c r="B17" s="102" t="s">
        <v>528</v>
      </c>
      <c r="C17" s="103">
        <f>+C18+C27+C32</f>
        <v>4304.1099999999997</v>
      </c>
      <c r="D17" s="104">
        <f>+D18+D27+D32</f>
        <v>10000</v>
      </c>
      <c r="E17" s="104">
        <f>+E18+E27+E32</f>
        <v>10000</v>
      </c>
      <c r="F17" s="103">
        <f>+F18+F27+F32</f>
        <v>3813.44</v>
      </c>
      <c r="G17" s="105">
        <f t="shared" si="0"/>
        <v>88.599966078933861</v>
      </c>
      <c r="H17" s="105">
        <f t="shared" si="1"/>
        <v>38.134399999999999</v>
      </c>
      <c r="I17" s="84"/>
      <c r="J17" s="84"/>
      <c r="K17" s="84"/>
      <c r="L17" s="84"/>
      <c r="M17" s="60"/>
      <c r="N17" s="60"/>
      <c r="O17" s="60"/>
    </row>
    <row r="18" spans="1:15" ht="12.75" customHeight="1" x14ac:dyDescent="0.2">
      <c r="A18" s="106" t="s">
        <v>484</v>
      </c>
      <c r="B18" s="107" t="s">
        <v>529</v>
      </c>
      <c r="C18" s="114">
        <f>+C19+C22+C24</f>
        <v>0</v>
      </c>
      <c r="D18" s="109"/>
      <c r="E18" s="109"/>
      <c r="F18" s="114">
        <f>+F19+F22+F24</f>
        <v>0</v>
      </c>
      <c r="G18" s="108" t="str">
        <f t="shared" si="0"/>
        <v>-</v>
      </c>
      <c r="H18" s="108" t="str">
        <f t="shared" si="1"/>
        <v>-</v>
      </c>
      <c r="I18" s="38"/>
      <c r="J18" s="38"/>
      <c r="K18" s="38"/>
      <c r="L18" s="38"/>
      <c r="M18" s="65"/>
      <c r="N18" s="65"/>
      <c r="O18" s="65"/>
    </row>
    <row r="19" spans="1:15" ht="25.5" customHeight="1" x14ac:dyDescent="0.2">
      <c r="A19" s="110">
        <v>512</v>
      </c>
      <c r="B19" s="67" t="s">
        <v>530</v>
      </c>
      <c r="C19" s="111">
        <f>+C20+C21</f>
        <v>0</v>
      </c>
      <c r="D19" s="112"/>
      <c r="E19" s="112"/>
      <c r="F19" s="111">
        <f>+F20+F21</f>
        <v>0</v>
      </c>
      <c r="G19" s="111" t="str">
        <f t="shared" si="0"/>
        <v>-</v>
      </c>
      <c r="H19" s="111" t="str">
        <f t="shared" si="1"/>
        <v>-</v>
      </c>
      <c r="I19" s="38"/>
      <c r="J19" s="38"/>
      <c r="K19" s="38"/>
      <c r="L19" s="38"/>
      <c r="M19" s="65"/>
      <c r="N19" s="65"/>
      <c r="O19" s="65"/>
    </row>
    <row r="20" spans="1:15" ht="25.5" customHeight="1" x14ac:dyDescent="0.2">
      <c r="A20" s="113">
        <v>5121</v>
      </c>
      <c r="B20" s="70" t="s">
        <v>531</v>
      </c>
      <c r="C20" s="73"/>
      <c r="D20" s="112"/>
      <c r="E20" s="112"/>
      <c r="F20" s="71"/>
      <c r="G20" s="71" t="str">
        <f t="shared" si="0"/>
        <v>-</v>
      </c>
      <c r="H20" s="71" t="str">
        <f t="shared" si="1"/>
        <v>-</v>
      </c>
      <c r="I20" s="38"/>
      <c r="J20" s="38"/>
      <c r="K20" s="38"/>
      <c r="L20" s="38"/>
      <c r="M20" s="65"/>
      <c r="N20" s="65"/>
      <c r="O20" s="65"/>
    </row>
    <row r="21" spans="1:15" ht="25.5" customHeight="1" x14ac:dyDescent="0.2">
      <c r="A21" s="113">
        <v>5122</v>
      </c>
      <c r="B21" s="70" t="s">
        <v>532</v>
      </c>
      <c r="C21" s="73"/>
      <c r="D21" s="112"/>
      <c r="E21" s="112"/>
      <c r="F21" s="71"/>
      <c r="G21" s="71" t="str">
        <f t="shared" si="0"/>
        <v>-</v>
      </c>
      <c r="H21" s="71" t="str">
        <f t="shared" si="1"/>
        <v>-</v>
      </c>
      <c r="I21" s="38"/>
      <c r="J21" s="38"/>
      <c r="K21" s="38"/>
      <c r="L21" s="38"/>
      <c r="M21" s="65"/>
      <c r="N21" s="65"/>
      <c r="O21" s="65"/>
    </row>
    <row r="22" spans="1:15" ht="12.75" customHeight="1" x14ac:dyDescent="0.2">
      <c r="A22" s="110">
        <v>514</v>
      </c>
      <c r="B22" s="67" t="s">
        <v>533</v>
      </c>
      <c r="C22" s="111">
        <f>+C23</f>
        <v>0</v>
      </c>
      <c r="D22" s="112"/>
      <c r="E22" s="112"/>
      <c r="F22" s="111">
        <f>+F23</f>
        <v>0</v>
      </c>
      <c r="G22" s="111" t="str">
        <f t="shared" si="0"/>
        <v>-</v>
      </c>
      <c r="H22" s="111" t="str">
        <f t="shared" si="1"/>
        <v>-</v>
      </c>
      <c r="I22" s="38"/>
      <c r="J22" s="38"/>
      <c r="K22" s="38"/>
      <c r="L22" s="38"/>
      <c r="M22" s="65"/>
      <c r="N22" s="65"/>
      <c r="O22" s="65"/>
    </row>
    <row r="23" spans="1:15" ht="12.75" customHeight="1" x14ac:dyDescent="0.2">
      <c r="A23" s="113">
        <v>5141</v>
      </c>
      <c r="B23" s="70" t="s">
        <v>534</v>
      </c>
      <c r="C23" s="73"/>
      <c r="D23" s="112"/>
      <c r="E23" s="112"/>
      <c r="F23" s="71"/>
      <c r="G23" s="71" t="str">
        <f t="shared" si="0"/>
        <v>-</v>
      </c>
      <c r="H23" s="71" t="str">
        <f t="shared" si="1"/>
        <v>-</v>
      </c>
      <c r="I23" s="38"/>
      <c r="J23" s="38"/>
      <c r="K23" s="38"/>
      <c r="L23" s="38"/>
      <c r="M23" s="65"/>
      <c r="N23" s="65"/>
      <c r="O23" s="65"/>
    </row>
    <row r="24" spans="1:15" ht="12.75" customHeight="1" x14ac:dyDescent="0.2">
      <c r="A24" s="110">
        <v>518</v>
      </c>
      <c r="B24" s="67" t="s">
        <v>535</v>
      </c>
      <c r="C24" s="111">
        <f>+C25+C26</f>
        <v>0</v>
      </c>
      <c r="D24" s="112"/>
      <c r="E24" s="112"/>
      <c r="F24" s="111">
        <f>+F25+F26</f>
        <v>0</v>
      </c>
      <c r="G24" s="111" t="str">
        <f t="shared" si="0"/>
        <v>-</v>
      </c>
      <c r="H24" s="111" t="str">
        <f t="shared" si="1"/>
        <v>-</v>
      </c>
      <c r="I24" s="38"/>
      <c r="J24" s="38"/>
      <c r="K24" s="38"/>
      <c r="L24" s="38"/>
      <c r="M24" s="65"/>
      <c r="N24" s="65"/>
      <c r="O24" s="65"/>
    </row>
    <row r="25" spans="1:15" ht="25.5" customHeight="1" x14ac:dyDescent="0.2">
      <c r="A25" s="113">
        <v>5181</v>
      </c>
      <c r="B25" s="70" t="s">
        <v>536</v>
      </c>
      <c r="C25" s="73"/>
      <c r="D25" s="112"/>
      <c r="E25" s="112"/>
      <c r="F25" s="71"/>
      <c r="G25" s="71" t="str">
        <f t="shared" si="0"/>
        <v>-</v>
      </c>
      <c r="H25" s="71" t="str">
        <f t="shared" si="1"/>
        <v>-</v>
      </c>
      <c r="I25" s="38"/>
      <c r="J25" s="38"/>
      <c r="K25" s="38"/>
      <c r="L25" s="38"/>
      <c r="M25" s="65"/>
      <c r="N25" s="65"/>
      <c r="O25" s="65"/>
    </row>
    <row r="26" spans="1:15" ht="12.75" customHeight="1" x14ac:dyDescent="0.2">
      <c r="A26" s="113">
        <v>5183</v>
      </c>
      <c r="B26" s="70" t="s">
        <v>537</v>
      </c>
      <c r="C26" s="73"/>
      <c r="D26" s="112"/>
      <c r="E26" s="112"/>
      <c r="F26" s="71"/>
      <c r="G26" s="71" t="str">
        <f t="shared" si="0"/>
        <v>-</v>
      </c>
      <c r="H26" s="71" t="str">
        <f t="shared" si="1"/>
        <v>-</v>
      </c>
      <c r="I26" s="38"/>
      <c r="J26" s="38"/>
      <c r="K26" s="38"/>
      <c r="L26" s="38"/>
      <c r="M26" s="65"/>
      <c r="N26" s="65"/>
      <c r="O26" s="65"/>
    </row>
    <row r="27" spans="1:15" ht="12.75" customHeight="1" x14ac:dyDescent="0.2">
      <c r="A27" s="106" t="s">
        <v>538</v>
      </c>
      <c r="B27" s="107" t="s">
        <v>539</v>
      </c>
      <c r="C27" s="114">
        <f>+C28+C30</f>
        <v>0</v>
      </c>
      <c r="D27" s="109"/>
      <c r="E27" s="109"/>
      <c r="F27" s="114">
        <f>+F28+F30</f>
        <v>0</v>
      </c>
      <c r="G27" s="108" t="str">
        <f t="shared" si="0"/>
        <v>-</v>
      </c>
      <c r="H27" s="108" t="str">
        <f t="shared" si="1"/>
        <v>-</v>
      </c>
      <c r="I27" s="38"/>
      <c r="J27" s="38"/>
      <c r="K27" s="38"/>
      <c r="L27" s="38"/>
      <c r="M27" s="65"/>
      <c r="N27" s="65"/>
      <c r="O27" s="65"/>
    </row>
    <row r="28" spans="1:15" ht="25.5" customHeight="1" x14ac:dyDescent="0.2">
      <c r="A28" s="110" t="s">
        <v>540</v>
      </c>
      <c r="B28" s="67" t="s">
        <v>541</v>
      </c>
      <c r="C28" s="111">
        <f>+C29</f>
        <v>0</v>
      </c>
      <c r="D28" s="112"/>
      <c r="E28" s="112"/>
      <c r="F28" s="111">
        <f>+F29</f>
        <v>0</v>
      </c>
      <c r="G28" s="63" t="str">
        <f t="shared" si="0"/>
        <v>-</v>
      </c>
      <c r="H28" s="63" t="str">
        <f t="shared" si="1"/>
        <v>-</v>
      </c>
      <c r="I28" s="38"/>
      <c r="J28" s="38"/>
      <c r="K28" s="38"/>
      <c r="L28" s="38"/>
      <c r="M28" s="65"/>
      <c r="N28" s="65"/>
      <c r="O28" s="65"/>
    </row>
    <row r="29" spans="1:15" ht="25.5" customHeight="1" x14ac:dyDescent="0.2">
      <c r="A29" s="113" t="s">
        <v>542</v>
      </c>
      <c r="B29" s="70" t="s">
        <v>541</v>
      </c>
      <c r="C29" s="73"/>
      <c r="D29" s="112"/>
      <c r="E29" s="112"/>
      <c r="F29" s="71"/>
      <c r="G29" s="71" t="str">
        <f t="shared" si="0"/>
        <v>-</v>
      </c>
      <c r="H29" s="71" t="str">
        <f t="shared" si="1"/>
        <v>-</v>
      </c>
      <c r="I29" s="38"/>
      <c r="J29" s="38"/>
      <c r="K29" s="38"/>
      <c r="L29" s="38"/>
      <c r="M29" s="65"/>
      <c r="N29" s="65"/>
      <c r="O29" s="65"/>
    </row>
    <row r="30" spans="1:15" ht="25.5" customHeight="1" x14ac:dyDescent="0.2">
      <c r="A30" s="110" t="s">
        <v>543</v>
      </c>
      <c r="B30" s="67" t="s">
        <v>544</v>
      </c>
      <c r="C30" s="111">
        <f>+C31</f>
        <v>0</v>
      </c>
      <c r="D30" s="112"/>
      <c r="E30" s="112"/>
      <c r="F30" s="111">
        <f>+F31</f>
        <v>0</v>
      </c>
      <c r="G30" s="63" t="str">
        <f t="shared" si="0"/>
        <v>-</v>
      </c>
      <c r="H30" s="63" t="str">
        <f t="shared" si="1"/>
        <v>-</v>
      </c>
      <c r="I30" s="38"/>
      <c r="J30" s="38"/>
      <c r="K30" s="38"/>
      <c r="L30" s="38"/>
      <c r="M30" s="65"/>
      <c r="N30" s="65"/>
      <c r="O30" s="65"/>
    </row>
    <row r="31" spans="1:15" ht="25.5" customHeight="1" x14ac:dyDescent="0.2">
      <c r="A31" s="113" t="s">
        <v>545</v>
      </c>
      <c r="B31" s="70" t="s">
        <v>546</v>
      </c>
      <c r="C31" s="71"/>
      <c r="D31" s="112"/>
      <c r="E31" s="112"/>
      <c r="F31" s="71"/>
      <c r="G31" s="71" t="str">
        <f t="shared" si="0"/>
        <v>-</v>
      </c>
      <c r="H31" s="71" t="str">
        <f t="shared" si="1"/>
        <v>-</v>
      </c>
      <c r="I31" s="38"/>
      <c r="J31" s="38"/>
      <c r="K31" s="38"/>
      <c r="L31" s="38"/>
      <c r="M31" s="65"/>
      <c r="N31" s="65"/>
      <c r="O31" s="65"/>
    </row>
    <row r="32" spans="1:15" ht="12.75" customHeight="1" x14ac:dyDescent="0.2">
      <c r="A32" s="106" t="s">
        <v>547</v>
      </c>
      <c r="B32" s="107" t="s">
        <v>548</v>
      </c>
      <c r="C32" s="108">
        <f>+C33+C35</f>
        <v>4304.1099999999997</v>
      </c>
      <c r="D32" s="109">
        <v>10000</v>
      </c>
      <c r="E32" s="109">
        <v>10000</v>
      </c>
      <c r="F32" s="108">
        <f>+F33+F35</f>
        <v>3813.44</v>
      </c>
      <c r="G32" s="108">
        <f t="shared" si="0"/>
        <v>88.599966078933861</v>
      </c>
      <c r="H32" s="108">
        <f t="shared" si="1"/>
        <v>38.134399999999999</v>
      </c>
      <c r="I32" s="38"/>
      <c r="J32" s="38"/>
      <c r="K32" s="38"/>
      <c r="L32" s="38"/>
      <c r="M32" s="65"/>
      <c r="N32" s="65"/>
      <c r="O32" s="65"/>
    </row>
    <row r="33" spans="1:15" ht="25.5" customHeight="1" x14ac:dyDescent="0.2">
      <c r="A33" s="110" t="s">
        <v>549</v>
      </c>
      <c r="B33" s="67" t="s">
        <v>550</v>
      </c>
      <c r="C33" s="111">
        <f>+C34</f>
        <v>0</v>
      </c>
      <c r="D33" s="112"/>
      <c r="E33" s="112"/>
      <c r="F33" s="111">
        <f>+F34</f>
        <v>0</v>
      </c>
      <c r="G33" s="63" t="str">
        <f t="shared" si="0"/>
        <v>-</v>
      </c>
      <c r="H33" s="63" t="str">
        <f t="shared" si="1"/>
        <v>-</v>
      </c>
      <c r="I33" s="38"/>
      <c r="J33" s="38"/>
      <c r="K33" s="38"/>
      <c r="L33" s="38"/>
      <c r="M33" s="65"/>
      <c r="N33" s="65"/>
      <c r="O33" s="65"/>
    </row>
    <row r="34" spans="1:15" ht="25.5" customHeight="1" x14ac:dyDescent="0.2">
      <c r="A34" s="113" t="s">
        <v>551</v>
      </c>
      <c r="B34" s="70" t="s">
        <v>552</v>
      </c>
      <c r="C34" s="71"/>
      <c r="D34" s="112"/>
      <c r="E34" s="112"/>
      <c r="F34" s="71"/>
      <c r="G34" s="71" t="str">
        <f t="shared" si="0"/>
        <v>-</v>
      </c>
      <c r="H34" s="71" t="str">
        <f t="shared" si="1"/>
        <v>-</v>
      </c>
      <c r="I34" s="65"/>
      <c r="J34" s="65"/>
      <c r="K34" s="65"/>
      <c r="L34" s="65"/>
      <c r="M34" s="65"/>
      <c r="N34" s="65"/>
      <c r="O34" s="65"/>
    </row>
    <row r="35" spans="1:15" ht="25.5" customHeight="1" x14ac:dyDescent="0.2">
      <c r="A35" s="110" t="s">
        <v>553</v>
      </c>
      <c r="B35" s="67" t="s">
        <v>554</v>
      </c>
      <c r="C35" s="111">
        <f>+C36</f>
        <v>4304.1099999999997</v>
      </c>
      <c r="D35" s="112"/>
      <c r="E35" s="112"/>
      <c r="F35" s="111">
        <f>+F36</f>
        <v>3813.44</v>
      </c>
      <c r="G35" s="111">
        <f t="shared" si="0"/>
        <v>88.599966078933861</v>
      </c>
      <c r="H35" s="111" t="str">
        <f t="shared" si="1"/>
        <v>-</v>
      </c>
      <c r="I35" s="65"/>
      <c r="J35" s="65"/>
      <c r="K35" s="65"/>
      <c r="L35" s="65"/>
      <c r="M35" s="65"/>
      <c r="N35" s="65"/>
      <c r="O35" s="65"/>
    </row>
    <row r="36" spans="1:15" ht="25.5" customHeight="1" x14ac:dyDescent="0.2">
      <c r="A36" s="113" t="s">
        <v>555</v>
      </c>
      <c r="B36" s="70" t="s">
        <v>556</v>
      </c>
      <c r="C36" s="71">
        <v>4304.1099999999997</v>
      </c>
      <c r="D36" s="112"/>
      <c r="E36" s="112"/>
      <c r="F36" s="71">
        <v>3813.44</v>
      </c>
      <c r="G36" s="71">
        <f t="shared" si="0"/>
        <v>88.599966078933861</v>
      </c>
      <c r="H36" s="71" t="str">
        <f t="shared" si="1"/>
        <v>-</v>
      </c>
      <c r="I36" s="65"/>
      <c r="J36" s="65"/>
      <c r="K36" s="65"/>
      <c r="L36" s="65"/>
      <c r="M36" s="65"/>
      <c r="N36" s="65"/>
      <c r="O36" s="65"/>
    </row>
  </sheetData>
  <mergeCells count="4">
    <mergeCell ref="A2:K2"/>
    <mergeCell ref="A5:H5"/>
    <mergeCell ref="A7:B7"/>
    <mergeCell ref="A8:B8"/>
  </mergeCells>
  <pageMargins left="0.70833333333333304" right="0.70833333333333304" top="0.35416666666666702" bottom="0.15763888888888899" header="0.511811023622047" footer="0.511811023622047"/>
  <pageSetup paperSize="9" fitToHeight="0" orientation="landscape" horizontalDpi="300" verticalDpi="300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35"/>
  <sheetViews>
    <sheetView topLeftCell="A7" zoomScale="130" zoomScaleNormal="130" workbookViewId="0">
      <selection activeCell="F27" sqref="F27"/>
    </sheetView>
  </sheetViews>
  <sheetFormatPr defaultColWidth="9.140625" defaultRowHeight="12.75" x14ac:dyDescent="0.2"/>
  <cols>
    <col min="1" max="1" width="15.85546875" style="33" customWidth="1"/>
    <col min="2" max="2" width="29.42578125" style="34" customWidth="1"/>
    <col min="3" max="3" width="20.140625" style="35" customWidth="1"/>
    <col min="4" max="5" width="17.7109375" style="36" customWidth="1"/>
    <col min="6" max="6" width="16.5703125" style="35" customWidth="1"/>
    <col min="7" max="8" width="12" style="35" customWidth="1"/>
    <col min="9" max="9" width="15.42578125" style="33" customWidth="1"/>
    <col min="10" max="248" width="9.140625" style="33"/>
    <col min="249" max="249" width="15.85546875" style="33" customWidth="1"/>
    <col min="250" max="250" width="50.7109375" style="33" customWidth="1"/>
    <col min="251" max="251" width="20.140625" style="33" customWidth="1"/>
    <col min="252" max="253" width="17.7109375" style="33" customWidth="1"/>
    <col min="254" max="254" width="16.5703125" style="33" customWidth="1"/>
    <col min="255" max="255" width="15.7109375" style="33" customWidth="1"/>
    <col min="256" max="256" width="18.42578125" style="33" customWidth="1"/>
    <col min="257" max="257" width="15.42578125" style="33" customWidth="1"/>
    <col min="258" max="258" width="9.42578125" style="33" customWidth="1"/>
    <col min="259" max="259" width="15.42578125" style="33" customWidth="1"/>
    <col min="260" max="260" width="9.42578125" style="33" customWidth="1"/>
    <col min="261" max="504" width="9.140625" style="33"/>
    <col min="505" max="505" width="15.85546875" style="33" customWidth="1"/>
    <col min="506" max="506" width="50.7109375" style="33" customWidth="1"/>
    <col min="507" max="507" width="20.140625" style="33" customWidth="1"/>
    <col min="508" max="509" width="17.7109375" style="33" customWidth="1"/>
    <col min="510" max="510" width="16.5703125" style="33" customWidth="1"/>
    <col min="511" max="511" width="15.7109375" style="33" customWidth="1"/>
    <col min="512" max="512" width="18.42578125" style="33" customWidth="1"/>
    <col min="513" max="513" width="15.42578125" style="33" customWidth="1"/>
    <col min="514" max="514" width="9.42578125" style="33" customWidth="1"/>
    <col min="515" max="515" width="15.42578125" style="33" customWidth="1"/>
    <col min="516" max="516" width="9.42578125" style="33" customWidth="1"/>
    <col min="517" max="760" width="9.140625" style="33"/>
    <col min="761" max="761" width="15.85546875" style="33" customWidth="1"/>
    <col min="762" max="762" width="50.7109375" style="33" customWidth="1"/>
    <col min="763" max="763" width="20.140625" style="33" customWidth="1"/>
    <col min="764" max="765" width="17.7109375" style="33" customWidth="1"/>
    <col min="766" max="766" width="16.5703125" style="33" customWidth="1"/>
    <col min="767" max="767" width="15.7109375" style="33" customWidth="1"/>
    <col min="768" max="768" width="18.42578125" style="33" customWidth="1"/>
    <col min="769" max="769" width="15.42578125" style="33" customWidth="1"/>
    <col min="770" max="770" width="9.42578125" style="33" customWidth="1"/>
    <col min="771" max="771" width="15.42578125" style="33" customWidth="1"/>
    <col min="772" max="772" width="9.42578125" style="33" customWidth="1"/>
    <col min="773" max="1016" width="9.140625" style="33"/>
    <col min="1017" max="1017" width="15.85546875" style="33" customWidth="1"/>
    <col min="1018" max="1018" width="50.7109375" style="33" customWidth="1"/>
    <col min="1019" max="1019" width="20.140625" style="33" customWidth="1"/>
    <col min="1020" max="1021" width="17.7109375" style="33" customWidth="1"/>
    <col min="1022" max="1022" width="16.5703125" style="33" customWidth="1"/>
    <col min="1023" max="1023" width="15.7109375" style="33" customWidth="1"/>
    <col min="1024" max="1024" width="18.42578125" style="33" customWidth="1"/>
    <col min="1025" max="1025" width="15.42578125" style="33" customWidth="1"/>
    <col min="1026" max="1026" width="9.42578125" style="33" customWidth="1"/>
    <col min="1027" max="1027" width="15.42578125" style="33" customWidth="1"/>
    <col min="1028" max="1028" width="9.42578125" style="33" customWidth="1"/>
    <col min="1029" max="1272" width="9.140625" style="33"/>
    <col min="1273" max="1273" width="15.85546875" style="33" customWidth="1"/>
    <col min="1274" max="1274" width="50.7109375" style="33" customWidth="1"/>
    <col min="1275" max="1275" width="20.140625" style="33" customWidth="1"/>
    <col min="1276" max="1277" width="17.7109375" style="33" customWidth="1"/>
    <col min="1278" max="1278" width="16.5703125" style="33" customWidth="1"/>
    <col min="1279" max="1279" width="15.7109375" style="33" customWidth="1"/>
    <col min="1280" max="1280" width="18.42578125" style="33" customWidth="1"/>
    <col min="1281" max="1281" width="15.42578125" style="33" customWidth="1"/>
    <col min="1282" max="1282" width="9.42578125" style="33" customWidth="1"/>
    <col min="1283" max="1283" width="15.42578125" style="33" customWidth="1"/>
    <col min="1284" max="1284" width="9.42578125" style="33" customWidth="1"/>
    <col min="1285" max="1528" width="9.140625" style="33"/>
    <col min="1529" max="1529" width="15.85546875" style="33" customWidth="1"/>
    <col min="1530" max="1530" width="50.7109375" style="33" customWidth="1"/>
    <col min="1531" max="1531" width="20.140625" style="33" customWidth="1"/>
    <col min="1532" max="1533" width="17.7109375" style="33" customWidth="1"/>
    <col min="1534" max="1534" width="16.5703125" style="33" customWidth="1"/>
    <col min="1535" max="1535" width="15.7109375" style="33" customWidth="1"/>
    <col min="1536" max="1536" width="18.42578125" style="33" customWidth="1"/>
    <col min="1537" max="1537" width="15.42578125" style="33" customWidth="1"/>
    <col min="1538" max="1538" width="9.42578125" style="33" customWidth="1"/>
    <col min="1539" max="1539" width="15.42578125" style="33" customWidth="1"/>
    <col min="1540" max="1540" width="9.42578125" style="33" customWidth="1"/>
    <col min="1541" max="1784" width="9.140625" style="33"/>
    <col min="1785" max="1785" width="15.85546875" style="33" customWidth="1"/>
    <col min="1786" max="1786" width="50.7109375" style="33" customWidth="1"/>
    <col min="1787" max="1787" width="20.140625" style="33" customWidth="1"/>
    <col min="1788" max="1789" width="17.7109375" style="33" customWidth="1"/>
    <col min="1790" max="1790" width="16.5703125" style="33" customWidth="1"/>
    <col min="1791" max="1791" width="15.7109375" style="33" customWidth="1"/>
    <col min="1792" max="1792" width="18.42578125" style="33" customWidth="1"/>
    <col min="1793" max="1793" width="15.42578125" style="33" customWidth="1"/>
    <col min="1794" max="1794" width="9.42578125" style="33" customWidth="1"/>
    <col min="1795" max="1795" width="15.42578125" style="33" customWidth="1"/>
    <col min="1796" max="1796" width="9.42578125" style="33" customWidth="1"/>
    <col min="1797" max="2040" width="9.140625" style="33"/>
    <col min="2041" max="2041" width="15.85546875" style="33" customWidth="1"/>
    <col min="2042" max="2042" width="50.7109375" style="33" customWidth="1"/>
    <col min="2043" max="2043" width="20.140625" style="33" customWidth="1"/>
    <col min="2044" max="2045" width="17.7109375" style="33" customWidth="1"/>
    <col min="2046" max="2046" width="16.5703125" style="33" customWidth="1"/>
    <col min="2047" max="2047" width="15.7109375" style="33" customWidth="1"/>
    <col min="2048" max="2048" width="18.42578125" style="33" customWidth="1"/>
    <col min="2049" max="2049" width="15.42578125" style="33" customWidth="1"/>
    <col min="2050" max="2050" width="9.42578125" style="33" customWidth="1"/>
    <col min="2051" max="2051" width="15.42578125" style="33" customWidth="1"/>
    <col min="2052" max="2052" width="9.42578125" style="33" customWidth="1"/>
    <col min="2053" max="2296" width="9.140625" style="33"/>
    <col min="2297" max="2297" width="15.85546875" style="33" customWidth="1"/>
    <col min="2298" max="2298" width="50.7109375" style="33" customWidth="1"/>
    <col min="2299" max="2299" width="20.140625" style="33" customWidth="1"/>
    <col min="2300" max="2301" width="17.7109375" style="33" customWidth="1"/>
    <col min="2302" max="2302" width="16.5703125" style="33" customWidth="1"/>
    <col min="2303" max="2303" width="15.7109375" style="33" customWidth="1"/>
    <col min="2304" max="2304" width="18.42578125" style="33" customWidth="1"/>
    <col min="2305" max="2305" width="15.42578125" style="33" customWidth="1"/>
    <col min="2306" max="2306" width="9.42578125" style="33" customWidth="1"/>
    <col min="2307" max="2307" width="15.42578125" style="33" customWidth="1"/>
    <col min="2308" max="2308" width="9.42578125" style="33" customWidth="1"/>
    <col min="2309" max="2552" width="9.140625" style="33"/>
    <col min="2553" max="2553" width="15.85546875" style="33" customWidth="1"/>
    <col min="2554" max="2554" width="50.7109375" style="33" customWidth="1"/>
    <col min="2555" max="2555" width="20.140625" style="33" customWidth="1"/>
    <col min="2556" max="2557" width="17.7109375" style="33" customWidth="1"/>
    <col min="2558" max="2558" width="16.5703125" style="33" customWidth="1"/>
    <col min="2559" max="2559" width="15.7109375" style="33" customWidth="1"/>
    <col min="2560" max="2560" width="18.42578125" style="33" customWidth="1"/>
    <col min="2561" max="2561" width="15.42578125" style="33" customWidth="1"/>
    <col min="2562" max="2562" width="9.42578125" style="33" customWidth="1"/>
    <col min="2563" max="2563" width="15.42578125" style="33" customWidth="1"/>
    <col min="2564" max="2564" width="9.42578125" style="33" customWidth="1"/>
    <col min="2565" max="2808" width="9.140625" style="33"/>
    <col min="2809" max="2809" width="15.85546875" style="33" customWidth="1"/>
    <col min="2810" max="2810" width="50.7109375" style="33" customWidth="1"/>
    <col min="2811" max="2811" width="20.140625" style="33" customWidth="1"/>
    <col min="2812" max="2813" width="17.7109375" style="33" customWidth="1"/>
    <col min="2814" max="2814" width="16.5703125" style="33" customWidth="1"/>
    <col min="2815" max="2815" width="15.7109375" style="33" customWidth="1"/>
    <col min="2816" max="2816" width="18.42578125" style="33" customWidth="1"/>
    <col min="2817" max="2817" width="15.42578125" style="33" customWidth="1"/>
    <col min="2818" max="2818" width="9.42578125" style="33" customWidth="1"/>
    <col min="2819" max="2819" width="15.42578125" style="33" customWidth="1"/>
    <col min="2820" max="2820" width="9.42578125" style="33" customWidth="1"/>
    <col min="2821" max="3064" width="9.140625" style="33"/>
    <col min="3065" max="3065" width="15.85546875" style="33" customWidth="1"/>
    <col min="3066" max="3066" width="50.7109375" style="33" customWidth="1"/>
    <col min="3067" max="3067" width="20.140625" style="33" customWidth="1"/>
    <col min="3068" max="3069" width="17.7109375" style="33" customWidth="1"/>
    <col min="3070" max="3070" width="16.5703125" style="33" customWidth="1"/>
    <col min="3071" max="3071" width="15.7109375" style="33" customWidth="1"/>
    <col min="3072" max="3072" width="18.42578125" style="33" customWidth="1"/>
    <col min="3073" max="3073" width="15.42578125" style="33" customWidth="1"/>
    <col min="3074" max="3074" width="9.42578125" style="33" customWidth="1"/>
    <col min="3075" max="3075" width="15.42578125" style="33" customWidth="1"/>
    <col min="3076" max="3076" width="9.42578125" style="33" customWidth="1"/>
    <col min="3077" max="3320" width="9.140625" style="33"/>
    <col min="3321" max="3321" width="15.85546875" style="33" customWidth="1"/>
    <col min="3322" max="3322" width="50.7109375" style="33" customWidth="1"/>
    <col min="3323" max="3323" width="20.140625" style="33" customWidth="1"/>
    <col min="3324" max="3325" width="17.7109375" style="33" customWidth="1"/>
    <col min="3326" max="3326" width="16.5703125" style="33" customWidth="1"/>
    <col min="3327" max="3327" width="15.7109375" style="33" customWidth="1"/>
    <col min="3328" max="3328" width="18.42578125" style="33" customWidth="1"/>
    <col min="3329" max="3329" width="15.42578125" style="33" customWidth="1"/>
    <col min="3330" max="3330" width="9.42578125" style="33" customWidth="1"/>
    <col min="3331" max="3331" width="15.42578125" style="33" customWidth="1"/>
    <col min="3332" max="3332" width="9.42578125" style="33" customWidth="1"/>
    <col min="3333" max="3576" width="9.140625" style="33"/>
    <col min="3577" max="3577" width="15.85546875" style="33" customWidth="1"/>
    <col min="3578" max="3578" width="50.7109375" style="33" customWidth="1"/>
    <col min="3579" max="3579" width="20.140625" style="33" customWidth="1"/>
    <col min="3580" max="3581" width="17.7109375" style="33" customWidth="1"/>
    <col min="3582" max="3582" width="16.5703125" style="33" customWidth="1"/>
    <col min="3583" max="3583" width="15.7109375" style="33" customWidth="1"/>
    <col min="3584" max="3584" width="18.42578125" style="33" customWidth="1"/>
    <col min="3585" max="3585" width="15.42578125" style="33" customWidth="1"/>
    <col min="3586" max="3586" width="9.42578125" style="33" customWidth="1"/>
    <col min="3587" max="3587" width="15.42578125" style="33" customWidth="1"/>
    <col min="3588" max="3588" width="9.42578125" style="33" customWidth="1"/>
    <col min="3589" max="3832" width="9.140625" style="33"/>
    <col min="3833" max="3833" width="15.85546875" style="33" customWidth="1"/>
    <col min="3834" max="3834" width="50.7109375" style="33" customWidth="1"/>
    <col min="3835" max="3835" width="20.140625" style="33" customWidth="1"/>
    <col min="3836" max="3837" width="17.7109375" style="33" customWidth="1"/>
    <col min="3838" max="3838" width="16.5703125" style="33" customWidth="1"/>
    <col min="3839" max="3839" width="15.7109375" style="33" customWidth="1"/>
    <col min="3840" max="3840" width="18.42578125" style="33" customWidth="1"/>
    <col min="3841" max="3841" width="15.42578125" style="33" customWidth="1"/>
    <col min="3842" max="3842" width="9.42578125" style="33" customWidth="1"/>
    <col min="3843" max="3843" width="15.42578125" style="33" customWidth="1"/>
    <col min="3844" max="3844" width="9.42578125" style="33" customWidth="1"/>
    <col min="3845" max="4088" width="9.140625" style="33"/>
    <col min="4089" max="4089" width="15.85546875" style="33" customWidth="1"/>
    <col min="4090" max="4090" width="50.7109375" style="33" customWidth="1"/>
    <col min="4091" max="4091" width="20.140625" style="33" customWidth="1"/>
    <col min="4092" max="4093" width="17.7109375" style="33" customWidth="1"/>
    <col min="4094" max="4094" width="16.5703125" style="33" customWidth="1"/>
    <col min="4095" max="4095" width="15.7109375" style="33" customWidth="1"/>
    <col min="4096" max="4096" width="18.42578125" style="33" customWidth="1"/>
    <col min="4097" max="4097" width="15.42578125" style="33" customWidth="1"/>
    <col min="4098" max="4098" width="9.42578125" style="33" customWidth="1"/>
    <col min="4099" max="4099" width="15.42578125" style="33" customWidth="1"/>
    <col min="4100" max="4100" width="9.42578125" style="33" customWidth="1"/>
    <col min="4101" max="4344" width="9.140625" style="33"/>
    <col min="4345" max="4345" width="15.85546875" style="33" customWidth="1"/>
    <col min="4346" max="4346" width="50.7109375" style="33" customWidth="1"/>
    <col min="4347" max="4347" width="20.140625" style="33" customWidth="1"/>
    <col min="4348" max="4349" width="17.7109375" style="33" customWidth="1"/>
    <col min="4350" max="4350" width="16.5703125" style="33" customWidth="1"/>
    <col min="4351" max="4351" width="15.7109375" style="33" customWidth="1"/>
    <col min="4352" max="4352" width="18.42578125" style="33" customWidth="1"/>
    <col min="4353" max="4353" width="15.42578125" style="33" customWidth="1"/>
    <col min="4354" max="4354" width="9.42578125" style="33" customWidth="1"/>
    <col min="4355" max="4355" width="15.42578125" style="33" customWidth="1"/>
    <col min="4356" max="4356" width="9.42578125" style="33" customWidth="1"/>
    <col min="4357" max="4600" width="9.140625" style="33"/>
    <col min="4601" max="4601" width="15.85546875" style="33" customWidth="1"/>
    <col min="4602" max="4602" width="50.7109375" style="33" customWidth="1"/>
    <col min="4603" max="4603" width="20.140625" style="33" customWidth="1"/>
    <col min="4604" max="4605" width="17.7109375" style="33" customWidth="1"/>
    <col min="4606" max="4606" width="16.5703125" style="33" customWidth="1"/>
    <col min="4607" max="4607" width="15.7109375" style="33" customWidth="1"/>
    <col min="4608" max="4608" width="18.42578125" style="33" customWidth="1"/>
    <col min="4609" max="4609" width="15.42578125" style="33" customWidth="1"/>
    <col min="4610" max="4610" width="9.42578125" style="33" customWidth="1"/>
    <col min="4611" max="4611" width="15.42578125" style="33" customWidth="1"/>
    <col min="4612" max="4612" width="9.42578125" style="33" customWidth="1"/>
    <col min="4613" max="4856" width="9.140625" style="33"/>
    <col min="4857" max="4857" width="15.85546875" style="33" customWidth="1"/>
    <col min="4858" max="4858" width="50.7109375" style="33" customWidth="1"/>
    <col min="4859" max="4859" width="20.140625" style="33" customWidth="1"/>
    <col min="4860" max="4861" width="17.7109375" style="33" customWidth="1"/>
    <col min="4862" max="4862" width="16.5703125" style="33" customWidth="1"/>
    <col min="4863" max="4863" width="15.7109375" style="33" customWidth="1"/>
    <col min="4864" max="4864" width="18.42578125" style="33" customWidth="1"/>
    <col min="4865" max="4865" width="15.42578125" style="33" customWidth="1"/>
    <col min="4866" max="4866" width="9.42578125" style="33" customWidth="1"/>
    <col min="4867" max="4867" width="15.42578125" style="33" customWidth="1"/>
    <col min="4868" max="4868" width="9.42578125" style="33" customWidth="1"/>
    <col min="4869" max="5112" width="9.140625" style="33"/>
    <col min="5113" max="5113" width="15.85546875" style="33" customWidth="1"/>
    <col min="5114" max="5114" width="50.7109375" style="33" customWidth="1"/>
    <col min="5115" max="5115" width="20.140625" style="33" customWidth="1"/>
    <col min="5116" max="5117" width="17.7109375" style="33" customWidth="1"/>
    <col min="5118" max="5118" width="16.5703125" style="33" customWidth="1"/>
    <col min="5119" max="5119" width="15.7109375" style="33" customWidth="1"/>
    <col min="5120" max="5120" width="18.42578125" style="33" customWidth="1"/>
    <col min="5121" max="5121" width="15.42578125" style="33" customWidth="1"/>
    <col min="5122" max="5122" width="9.42578125" style="33" customWidth="1"/>
    <col min="5123" max="5123" width="15.42578125" style="33" customWidth="1"/>
    <col min="5124" max="5124" width="9.42578125" style="33" customWidth="1"/>
    <col min="5125" max="5368" width="9.140625" style="33"/>
    <col min="5369" max="5369" width="15.85546875" style="33" customWidth="1"/>
    <col min="5370" max="5370" width="50.7109375" style="33" customWidth="1"/>
    <col min="5371" max="5371" width="20.140625" style="33" customWidth="1"/>
    <col min="5372" max="5373" width="17.7109375" style="33" customWidth="1"/>
    <col min="5374" max="5374" width="16.5703125" style="33" customWidth="1"/>
    <col min="5375" max="5375" width="15.7109375" style="33" customWidth="1"/>
    <col min="5376" max="5376" width="18.42578125" style="33" customWidth="1"/>
    <col min="5377" max="5377" width="15.42578125" style="33" customWidth="1"/>
    <col min="5378" max="5378" width="9.42578125" style="33" customWidth="1"/>
    <col min="5379" max="5379" width="15.42578125" style="33" customWidth="1"/>
    <col min="5380" max="5380" width="9.42578125" style="33" customWidth="1"/>
    <col min="5381" max="5624" width="9.140625" style="33"/>
    <col min="5625" max="5625" width="15.85546875" style="33" customWidth="1"/>
    <col min="5626" max="5626" width="50.7109375" style="33" customWidth="1"/>
    <col min="5627" max="5627" width="20.140625" style="33" customWidth="1"/>
    <col min="5628" max="5629" width="17.7109375" style="33" customWidth="1"/>
    <col min="5630" max="5630" width="16.5703125" style="33" customWidth="1"/>
    <col min="5631" max="5631" width="15.7109375" style="33" customWidth="1"/>
    <col min="5632" max="5632" width="18.42578125" style="33" customWidth="1"/>
    <col min="5633" max="5633" width="15.42578125" style="33" customWidth="1"/>
    <col min="5634" max="5634" width="9.42578125" style="33" customWidth="1"/>
    <col min="5635" max="5635" width="15.42578125" style="33" customWidth="1"/>
    <col min="5636" max="5636" width="9.42578125" style="33" customWidth="1"/>
    <col min="5637" max="5880" width="9.140625" style="33"/>
    <col min="5881" max="5881" width="15.85546875" style="33" customWidth="1"/>
    <col min="5882" max="5882" width="50.7109375" style="33" customWidth="1"/>
    <col min="5883" max="5883" width="20.140625" style="33" customWidth="1"/>
    <col min="5884" max="5885" width="17.7109375" style="33" customWidth="1"/>
    <col min="5886" max="5886" width="16.5703125" style="33" customWidth="1"/>
    <col min="5887" max="5887" width="15.7109375" style="33" customWidth="1"/>
    <col min="5888" max="5888" width="18.42578125" style="33" customWidth="1"/>
    <col min="5889" max="5889" width="15.42578125" style="33" customWidth="1"/>
    <col min="5890" max="5890" width="9.42578125" style="33" customWidth="1"/>
    <col min="5891" max="5891" width="15.42578125" style="33" customWidth="1"/>
    <col min="5892" max="5892" width="9.42578125" style="33" customWidth="1"/>
    <col min="5893" max="6136" width="9.140625" style="33"/>
    <col min="6137" max="6137" width="15.85546875" style="33" customWidth="1"/>
    <col min="6138" max="6138" width="50.7109375" style="33" customWidth="1"/>
    <col min="6139" max="6139" width="20.140625" style="33" customWidth="1"/>
    <col min="6140" max="6141" width="17.7109375" style="33" customWidth="1"/>
    <col min="6142" max="6142" width="16.5703125" style="33" customWidth="1"/>
    <col min="6143" max="6143" width="15.7109375" style="33" customWidth="1"/>
    <col min="6144" max="6144" width="18.42578125" style="33" customWidth="1"/>
    <col min="6145" max="6145" width="15.42578125" style="33" customWidth="1"/>
    <col min="6146" max="6146" width="9.42578125" style="33" customWidth="1"/>
    <col min="6147" max="6147" width="15.42578125" style="33" customWidth="1"/>
    <col min="6148" max="6148" width="9.42578125" style="33" customWidth="1"/>
    <col min="6149" max="6392" width="9.140625" style="33"/>
    <col min="6393" max="6393" width="15.85546875" style="33" customWidth="1"/>
    <col min="6394" max="6394" width="50.7109375" style="33" customWidth="1"/>
    <col min="6395" max="6395" width="20.140625" style="33" customWidth="1"/>
    <col min="6396" max="6397" width="17.7109375" style="33" customWidth="1"/>
    <col min="6398" max="6398" width="16.5703125" style="33" customWidth="1"/>
    <col min="6399" max="6399" width="15.7109375" style="33" customWidth="1"/>
    <col min="6400" max="6400" width="18.42578125" style="33" customWidth="1"/>
    <col min="6401" max="6401" width="15.42578125" style="33" customWidth="1"/>
    <col min="6402" max="6402" width="9.42578125" style="33" customWidth="1"/>
    <col min="6403" max="6403" width="15.42578125" style="33" customWidth="1"/>
    <col min="6404" max="6404" width="9.42578125" style="33" customWidth="1"/>
    <col min="6405" max="6648" width="9.140625" style="33"/>
    <col min="6649" max="6649" width="15.85546875" style="33" customWidth="1"/>
    <col min="6650" max="6650" width="50.7109375" style="33" customWidth="1"/>
    <col min="6651" max="6651" width="20.140625" style="33" customWidth="1"/>
    <col min="6652" max="6653" width="17.7109375" style="33" customWidth="1"/>
    <col min="6654" max="6654" width="16.5703125" style="33" customWidth="1"/>
    <col min="6655" max="6655" width="15.7109375" style="33" customWidth="1"/>
    <col min="6656" max="6656" width="18.42578125" style="33" customWidth="1"/>
    <col min="6657" max="6657" width="15.42578125" style="33" customWidth="1"/>
    <col min="6658" max="6658" width="9.42578125" style="33" customWidth="1"/>
    <col min="6659" max="6659" width="15.42578125" style="33" customWidth="1"/>
    <col min="6660" max="6660" width="9.42578125" style="33" customWidth="1"/>
    <col min="6661" max="6904" width="9.140625" style="33"/>
    <col min="6905" max="6905" width="15.85546875" style="33" customWidth="1"/>
    <col min="6906" max="6906" width="50.7109375" style="33" customWidth="1"/>
    <col min="6907" max="6907" width="20.140625" style="33" customWidth="1"/>
    <col min="6908" max="6909" width="17.7109375" style="33" customWidth="1"/>
    <col min="6910" max="6910" width="16.5703125" style="33" customWidth="1"/>
    <col min="6911" max="6911" width="15.7109375" style="33" customWidth="1"/>
    <col min="6912" max="6912" width="18.42578125" style="33" customWidth="1"/>
    <col min="6913" max="6913" width="15.42578125" style="33" customWidth="1"/>
    <col min="6914" max="6914" width="9.42578125" style="33" customWidth="1"/>
    <col min="6915" max="6915" width="15.42578125" style="33" customWidth="1"/>
    <col min="6916" max="6916" width="9.42578125" style="33" customWidth="1"/>
    <col min="6917" max="7160" width="9.140625" style="33"/>
    <col min="7161" max="7161" width="15.85546875" style="33" customWidth="1"/>
    <col min="7162" max="7162" width="50.7109375" style="33" customWidth="1"/>
    <col min="7163" max="7163" width="20.140625" style="33" customWidth="1"/>
    <col min="7164" max="7165" width="17.7109375" style="33" customWidth="1"/>
    <col min="7166" max="7166" width="16.5703125" style="33" customWidth="1"/>
    <col min="7167" max="7167" width="15.7109375" style="33" customWidth="1"/>
    <col min="7168" max="7168" width="18.42578125" style="33" customWidth="1"/>
    <col min="7169" max="7169" width="15.42578125" style="33" customWidth="1"/>
    <col min="7170" max="7170" width="9.42578125" style="33" customWidth="1"/>
    <col min="7171" max="7171" width="15.42578125" style="33" customWidth="1"/>
    <col min="7172" max="7172" width="9.42578125" style="33" customWidth="1"/>
    <col min="7173" max="7416" width="9.140625" style="33"/>
    <col min="7417" max="7417" width="15.85546875" style="33" customWidth="1"/>
    <col min="7418" max="7418" width="50.7109375" style="33" customWidth="1"/>
    <col min="7419" max="7419" width="20.140625" style="33" customWidth="1"/>
    <col min="7420" max="7421" width="17.7109375" style="33" customWidth="1"/>
    <col min="7422" max="7422" width="16.5703125" style="33" customWidth="1"/>
    <col min="7423" max="7423" width="15.7109375" style="33" customWidth="1"/>
    <col min="7424" max="7424" width="18.42578125" style="33" customWidth="1"/>
    <col min="7425" max="7425" width="15.42578125" style="33" customWidth="1"/>
    <col min="7426" max="7426" width="9.42578125" style="33" customWidth="1"/>
    <col min="7427" max="7427" width="15.42578125" style="33" customWidth="1"/>
    <col min="7428" max="7428" width="9.42578125" style="33" customWidth="1"/>
    <col min="7429" max="7672" width="9.140625" style="33"/>
    <col min="7673" max="7673" width="15.85546875" style="33" customWidth="1"/>
    <col min="7674" max="7674" width="50.7109375" style="33" customWidth="1"/>
    <col min="7675" max="7675" width="20.140625" style="33" customWidth="1"/>
    <col min="7676" max="7677" width="17.7109375" style="33" customWidth="1"/>
    <col min="7678" max="7678" width="16.5703125" style="33" customWidth="1"/>
    <col min="7679" max="7679" width="15.7109375" style="33" customWidth="1"/>
    <col min="7680" max="7680" width="18.42578125" style="33" customWidth="1"/>
    <col min="7681" max="7681" width="15.42578125" style="33" customWidth="1"/>
    <col min="7682" max="7682" width="9.42578125" style="33" customWidth="1"/>
    <col min="7683" max="7683" width="15.42578125" style="33" customWidth="1"/>
    <col min="7684" max="7684" width="9.42578125" style="33" customWidth="1"/>
    <col min="7685" max="7928" width="9.140625" style="33"/>
    <col min="7929" max="7929" width="15.85546875" style="33" customWidth="1"/>
    <col min="7930" max="7930" width="50.7109375" style="33" customWidth="1"/>
    <col min="7931" max="7931" width="20.140625" style="33" customWidth="1"/>
    <col min="7932" max="7933" width="17.7109375" style="33" customWidth="1"/>
    <col min="7934" max="7934" width="16.5703125" style="33" customWidth="1"/>
    <col min="7935" max="7935" width="15.7109375" style="33" customWidth="1"/>
    <col min="7936" max="7936" width="18.42578125" style="33" customWidth="1"/>
    <col min="7937" max="7937" width="15.42578125" style="33" customWidth="1"/>
    <col min="7938" max="7938" width="9.42578125" style="33" customWidth="1"/>
    <col min="7939" max="7939" width="15.42578125" style="33" customWidth="1"/>
    <col min="7940" max="7940" width="9.42578125" style="33" customWidth="1"/>
    <col min="7941" max="8184" width="9.140625" style="33"/>
    <col min="8185" max="8185" width="15.85546875" style="33" customWidth="1"/>
    <col min="8186" max="8186" width="50.7109375" style="33" customWidth="1"/>
    <col min="8187" max="8187" width="20.140625" style="33" customWidth="1"/>
    <col min="8188" max="8189" width="17.7109375" style="33" customWidth="1"/>
    <col min="8190" max="8190" width="16.5703125" style="33" customWidth="1"/>
    <col min="8191" max="8191" width="15.7109375" style="33" customWidth="1"/>
    <col min="8192" max="8192" width="18.42578125" style="33" customWidth="1"/>
    <col min="8193" max="8193" width="15.42578125" style="33" customWidth="1"/>
    <col min="8194" max="8194" width="9.42578125" style="33" customWidth="1"/>
    <col min="8195" max="8195" width="15.42578125" style="33" customWidth="1"/>
    <col min="8196" max="8196" width="9.42578125" style="33" customWidth="1"/>
    <col min="8197" max="8440" width="9.140625" style="33"/>
    <col min="8441" max="8441" width="15.85546875" style="33" customWidth="1"/>
    <col min="8442" max="8442" width="50.7109375" style="33" customWidth="1"/>
    <col min="8443" max="8443" width="20.140625" style="33" customWidth="1"/>
    <col min="8444" max="8445" width="17.7109375" style="33" customWidth="1"/>
    <col min="8446" max="8446" width="16.5703125" style="33" customWidth="1"/>
    <col min="8447" max="8447" width="15.7109375" style="33" customWidth="1"/>
    <col min="8448" max="8448" width="18.42578125" style="33" customWidth="1"/>
    <col min="8449" max="8449" width="15.42578125" style="33" customWidth="1"/>
    <col min="8450" max="8450" width="9.42578125" style="33" customWidth="1"/>
    <col min="8451" max="8451" width="15.42578125" style="33" customWidth="1"/>
    <col min="8452" max="8452" width="9.42578125" style="33" customWidth="1"/>
    <col min="8453" max="8696" width="9.140625" style="33"/>
    <col min="8697" max="8697" width="15.85546875" style="33" customWidth="1"/>
    <col min="8698" max="8698" width="50.7109375" style="33" customWidth="1"/>
    <col min="8699" max="8699" width="20.140625" style="33" customWidth="1"/>
    <col min="8700" max="8701" width="17.7109375" style="33" customWidth="1"/>
    <col min="8702" max="8702" width="16.5703125" style="33" customWidth="1"/>
    <col min="8703" max="8703" width="15.7109375" style="33" customWidth="1"/>
    <col min="8704" max="8704" width="18.42578125" style="33" customWidth="1"/>
    <col min="8705" max="8705" width="15.42578125" style="33" customWidth="1"/>
    <col min="8706" max="8706" width="9.42578125" style="33" customWidth="1"/>
    <col min="8707" max="8707" width="15.42578125" style="33" customWidth="1"/>
    <col min="8708" max="8708" width="9.42578125" style="33" customWidth="1"/>
    <col min="8709" max="8952" width="9.140625" style="33"/>
    <col min="8953" max="8953" width="15.85546875" style="33" customWidth="1"/>
    <col min="8954" max="8954" width="50.7109375" style="33" customWidth="1"/>
    <col min="8955" max="8955" width="20.140625" style="33" customWidth="1"/>
    <col min="8956" max="8957" width="17.7109375" style="33" customWidth="1"/>
    <col min="8958" max="8958" width="16.5703125" style="33" customWidth="1"/>
    <col min="8959" max="8959" width="15.7109375" style="33" customWidth="1"/>
    <col min="8960" max="8960" width="18.42578125" style="33" customWidth="1"/>
    <col min="8961" max="8961" width="15.42578125" style="33" customWidth="1"/>
    <col min="8962" max="8962" width="9.42578125" style="33" customWidth="1"/>
    <col min="8963" max="8963" width="15.42578125" style="33" customWidth="1"/>
    <col min="8964" max="8964" width="9.42578125" style="33" customWidth="1"/>
    <col min="8965" max="9208" width="9.140625" style="33"/>
    <col min="9209" max="9209" width="15.85546875" style="33" customWidth="1"/>
    <col min="9210" max="9210" width="50.7109375" style="33" customWidth="1"/>
    <col min="9211" max="9211" width="20.140625" style="33" customWidth="1"/>
    <col min="9212" max="9213" width="17.7109375" style="33" customWidth="1"/>
    <col min="9214" max="9214" width="16.5703125" style="33" customWidth="1"/>
    <col min="9215" max="9215" width="15.7109375" style="33" customWidth="1"/>
    <col min="9216" max="9216" width="18.42578125" style="33" customWidth="1"/>
    <col min="9217" max="9217" width="15.42578125" style="33" customWidth="1"/>
    <col min="9218" max="9218" width="9.42578125" style="33" customWidth="1"/>
    <col min="9219" max="9219" width="15.42578125" style="33" customWidth="1"/>
    <col min="9220" max="9220" width="9.42578125" style="33" customWidth="1"/>
    <col min="9221" max="9464" width="9.140625" style="33"/>
    <col min="9465" max="9465" width="15.85546875" style="33" customWidth="1"/>
    <col min="9466" max="9466" width="50.7109375" style="33" customWidth="1"/>
    <col min="9467" max="9467" width="20.140625" style="33" customWidth="1"/>
    <col min="9468" max="9469" width="17.7109375" style="33" customWidth="1"/>
    <col min="9470" max="9470" width="16.5703125" style="33" customWidth="1"/>
    <col min="9471" max="9471" width="15.7109375" style="33" customWidth="1"/>
    <col min="9472" max="9472" width="18.42578125" style="33" customWidth="1"/>
    <col min="9473" max="9473" width="15.42578125" style="33" customWidth="1"/>
    <col min="9474" max="9474" width="9.42578125" style="33" customWidth="1"/>
    <col min="9475" max="9475" width="15.42578125" style="33" customWidth="1"/>
    <col min="9476" max="9476" width="9.42578125" style="33" customWidth="1"/>
    <col min="9477" max="9720" width="9.140625" style="33"/>
    <col min="9721" max="9721" width="15.85546875" style="33" customWidth="1"/>
    <col min="9722" max="9722" width="50.7109375" style="33" customWidth="1"/>
    <col min="9723" max="9723" width="20.140625" style="33" customWidth="1"/>
    <col min="9724" max="9725" width="17.7109375" style="33" customWidth="1"/>
    <col min="9726" max="9726" width="16.5703125" style="33" customWidth="1"/>
    <col min="9727" max="9727" width="15.7109375" style="33" customWidth="1"/>
    <col min="9728" max="9728" width="18.42578125" style="33" customWidth="1"/>
    <col min="9729" max="9729" width="15.42578125" style="33" customWidth="1"/>
    <col min="9730" max="9730" width="9.42578125" style="33" customWidth="1"/>
    <col min="9731" max="9731" width="15.42578125" style="33" customWidth="1"/>
    <col min="9732" max="9732" width="9.42578125" style="33" customWidth="1"/>
    <col min="9733" max="9976" width="9.140625" style="33"/>
    <col min="9977" max="9977" width="15.85546875" style="33" customWidth="1"/>
    <col min="9978" max="9978" width="50.7109375" style="33" customWidth="1"/>
    <col min="9979" max="9979" width="20.140625" style="33" customWidth="1"/>
    <col min="9980" max="9981" width="17.7109375" style="33" customWidth="1"/>
    <col min="9982" max="9982" width="16.5703125" style="33" customWidth="1"/>
    <col min="9983" max="9983" width="15.7109375" style="33" customWidth="1"/>
    <col min="9984" max="9984" width="18.42578125" style="33" customWidth="1"/>
    <col min="9985" max="9985" width="15.42578125" style="33" customWidth="1"/>
    <col min="9986" max="9986" width="9.42578125" style="33" customWidth="1"/>
    <col min="9987" max="9987" width="15.42578125" style="33" customWidth="1"/>
    <col min="9988" max="9988" width="9.42578125" style="33" customWidth="1"/>
    <col min="9989" max="10232" width="9.140625" style="33"/>
    <col min="10233" max="10233" width="15.85546875" style="33" customWidth="1"/>
    <col min="10234" max="10234" width="50.7109375" style="33" customWidth="1"/>
    <col min="10235" max="10235" width="20.140625" style="33" customWidth="1"/>
    <col min="10236" max="10237" width="17.7109375" style="33" customWidth="1"/>
    <col min="10238" max="10238" width="16.5703125" style="33" customWidth="1"/>
    <col min="10239" max="10239" width="15.7109375" style="33" customWidth="1"/>
    <col min="10240" max="10240" width="18.42578125" style="33" customWidth="1"/>
    <col min="10241" max="10241" width="15.42578125" style="33" customWidth="1"/>
    <col min="10242" max="10242" width="9.42578125" style="33" customWidth="1"/>
    <col min="10243" max="10243" width="15.42578125" style="33" customWidth="1"/>
    <col min="10244" max="10244" width="9.42578125" style="33" customWidth="1"/>
    <col min="10245" max="10488" width="9.140625" style="33"/>
    <col min="10489" max="10489" width="15.85546875" style="33" customWidth="1"/>
    <col min="10490" max="10490" width="50.7109375" style="33" customWidth="1"/>
    <col min="10491" max="10491" width="20.140625" style="33" customWidth="1"/>
    <col min="10492" max="10493" width="17.7109375" style="33" customWidth="1"/>
    <col min="10494" max="10494" width="16.5703125" style="33" customWidth="1"/>
    <col min="10495" max="10495" width="15.7109375" style="33" customWidth="1"/>
    <col min="10496" max="10496" width="18.42578125" style="33" customWidth="1"/>
    <col min="10497" max="10497" width="15.42578125" style="33" customWidth="1"/>
    <col min="10498" max="10498" width="9.42578125" style="33" customWidth="1"/>
    <col min="10499" max="10499" width="15.42578125" style="33" customWidth="1"/>
    <col min="10500" max="10500" width="9.42578125" style="33" customWidth="1"/>
    <col min="10501" max="10744" width="9.140625" style="33"/>
    <col min="10745" max="10745" width="15.85546875" style="33" customWidth="1"/>
    <col min="10746" max="10746" width="50.7109375" style="33" customWidth="1"/>
    <col min="10747" max="10747" width="20.140625" style="33" customWidth="1"/>
    <col min="10748" max="10749" width="17.7109375" style="33" customWidth="1"/>
    <col min="10750" max="10750" width="16.5703125" style="33" customWidth="1"/>
    <col min="10751" max="10751" width="15.7109375" style="33" customWidth="1"/>
    <col min="10752" max="10752" width="18.42578125" style="33" customWidth="1"/>
    <col min="10753" max="10753" width="15.42578125" style="33" customWidth="1"/>
    <col min="10754" max="10754" width="9.42578125" style="33" customWidth="1"/>
    <col min="10755" max="10755" width="15.42578125" style="33" customWidth="1"/>
    <col min="10756" max="10756" width="9.42578125" style="33" customWidth="1"/>
    <col min="10757" max="11000" width="9.140625" style="33"/>
    <col min="11001" max="11001" width="15.85546875" style="33" customWidth="1"/>
    <col min="11002" max="11002" width="50.7109375" style="33" customWidth="1"/>
    <col min="11003" max="11003" width="20.140625" style="33" customWidth="1"/>
    <col min="11004" max="11005" width="17.7109375" style="33" customWidth="1"/>
    <col min="11006" max="11006" width="16.5703125" style="33" customWidth="1"/>
    <col min="11007" max="11007" width="15.7109375" style="33" customWidth="1"/>
    <col min="11008" max="11008" width="18.42578125" style="33" customWidth="1"/>
    <col min="11009" max="11009" width="15.42578125" style="33" customWidth="1"/>
    <col min="11010" max="11010" width="9.42578125" style="33" customWidth="1"/>
    <col min="11011" max="11011" width="15.42578125" style="33" customWidth="1"/>
    <col min="11012" max="11012" width="9.42578125" style="33" customWidth="1"/>
    <col min="11013" max="11256" width="9.140625" style="33"/>
    <col min="11257" max="11257" width="15.85546875" style="33" customWidth="1"/>
    <col min="11258" max="11258" width="50.7109375" style="33" customWidth="1"/>
    <col min="11259" max="11259" width="20.140625" style="33" customWidth="1"/>
    <col min="11260" max="11261" width="17.7109375" style="33" customWidth="1"/>
    <col min="11262" max="11262" width="16.5703125" style="33" customWidth="1"/>
    <col min="11263" max="11263" width="15.7109375" style="33" customWidth="1"/>
    <col min="11264" max="11264" width="18.42578125" style="33" customWidth="1"/>
    <col min="11265" max="11265" width="15.42578125" style="33" customWidth="1"/>
    <col min="11266" max="11266" width="9.42578125" style="33" customWidth="1"/>
    <col min="11267" max="11267" width="15.42578125" style="33" customWidth="1"/>
    <col min="11268" max="11268" width="9.42578125" style="33" customWidth="1"/>
    <col min="11269" max="11512" width="9.140625" style="33"/>
    <col min="11513" max="11513" width="15.85546875" style="33" customWidth="1"/>
    <col min="11514" max="11514" width="50.7109375" style="33" customWidth="1"/>
    <col min="11515" max="11515" width="20.140625" style="33" customWidth="1"/>
    <col min="11516" max="11517" width="17.7109375" style="33" customWidth="1"/>
    <col min="11518" max="11518" width="16.5703125" style="33" customWidth="1"/>
    <col min="11519" max="11519" width="15.7109375" style="33" customWidth="1"/>
    <col min="11520" max="11520" width="18.42578125" style="33" customWidth="1"/>
    <col min="11521" max="11521" width="15.42578125" style="33" customWidth="1"/>
    <col min="11522" max="11522" width="9.42578125" style="33" customWidth="1"/>
    <col min="11523" max="11523" width="15.42578125" style="33" customWidth="1"/>
    <col min="11524" max="11524" width="9.42578125" style="33" customWidth="1"/>
    <col min="11525" max="11768" width="9.140625" style="33"/>
    <col min="11769" max="11769" width="15.85546875" style="33" customWidth="1"/>
    <col min="11770" max="11770" width="50.7109375" style="33" customWidth="1"/>
    <col min="11771" max="11771" width="20.140625" style="33" customWidth="1"/>
    <col min="11772" max="11773" width="17.7109375" style="33" customWidth="1"/>
    <col min="11774" max="11774" width="16.5703125" style="33" customWidth="1"/>
    <col min="11775" max="11775" width="15.7109375" style="33" customWidth="1"/>
    <col min="11776" max="11776" width="18.42578125" style="33" customWidth="1"/>
    <col min="11777" max="11777" width="15.42578125" style="33" customWidth="1"/>
    <col min="11778" max="11778" width="9.42578125" style="33" customWidth="1"/>
    <col min="11779" max="11779" width="15.42578125" style="33" customWidth="1"/>
    <col min="11780" max="11780" width="9.42578125" style="33" customWidth="1"/>
    <col min="11781" max="12024" width="9.140625" style="33"/>
    <col min="12025" max="12025" width="15.85546875" style="33" customWidth="1"/>
    <col min="12026" max="12026" width="50.7109375" style="33" customWidth="1"/>
    <col min="12027" max="12027" width="20.140625" style="33" customWidth="1"/>
    <col min="12028" max="12029" width="17.7109375" style="33" customWidth="1"/>
    <col min="12030" max="12030" width="16.5703125" style="33" customWidth="1"/>
    <col min="12031" max="12031" width="15.7109375" style="33" customWidth="1"/>
    <col min="12032" max="12032" width="18.42578125" style="33" customWidth="1"/>
    <col min="12033" max="12033" width="15.42578125" style="33" customWidth="1"/>
    <col min="12034" max="12034" width="9.42578125" style="33" customWidth="1"/>
    <col min="12035" max="12035" width="15.42578125" style="33" customWidth="1"/>
    <col min="12036" max="12036" width="9.42578125" style="33" customWidth="1"/>
    <col min="12037" max="12280" width="9.140625" style="33"/>
    <col min="12281" max="12281" width="15.85546875" style="33" customWidth="1"/>
    <col min="12282" max="12282" width="50.7109375" style="33" customWidth="1"/>
    <col min="12283" max="12283" width="20.140625" style="33" customWidth="1"/>
    <col min="12284" max="12285" width="17.7109375" style="33" customWidth="1"/>
    <col min="12286" max="12286" width="16.5703125" style="33" customWidth="1"/>
    <col min="12287" max="12287" width="15.7109375" style="33" customWidth="1"/>
    <col min="12288" max="12288" width="18.42578125" style="33" customWidth="1"/>
    <col min="12289" max="12289" width="15.42578125" style="33" customWidth="1"/>
    <col min="12290" max="12290" width="9.42578125" style="33" customWidth="1"/>
    <col min="12291" max="12291" width="15.42578125" style="33" customWidth="1"/>
    <col min="12292" max="12292" width="9.42578125" style="33" customWidth="1"/>
    <col min="12293" max="12536" width="9.140625" style="33"/>
    <col min="12537" max="12537" width="15.85546875" style="33" customWidth="1"/>
    <col min="12538" max="12538" width="50.7109375" style="33" customWidth="1"/>
    <col min="12539" max="12539" width="20.140625" style="33" customWidth="1"/>
    <col min="12540" max="12541" width="17.7109375" style="33" customWidth="1"/>
    <col min="12542" max="12542" width="16.5703125" style="33" customWidth="1"/>
    <col min="12543" max="12543" width="15.7109375" style="33" customWidth="1"/>
    <col min="12544" max="12544" width="18.42578125" style="33" customWidth="1"/>
    <col min="12545" max="12545" width="15.42578125" style="33" customWidth="1"/>
    <col min="12546" max="12546" width="9.42578125" style="33" customWidth="1"/>
    <col min="12547" max="12547" width="15.42578125" style="33" customWidth="1"/>
    <col min="12548" max="12548" width="9.42578125" style="33" customWidth="1"/>
    <col min="12549" max="12792" width="9.140625" style="33"/>
    <col min="12793" max="12793" width="15.85546875" style="33" customWidth="1"/>
    <col min="12794" max="12794" width="50.7109375" style="33" customWidth="1"/>
    <col min="12795" max="12795" width="20.140625" style="33" customWidth="1"/>
    <col min="12796" max="12797" width="17.7109375" style="33" customWidth="1"/>
    <col min="12798" max="12798" width="16.5703125" style="33" customWidth="1"/>
    <col min="12799" max="12799" width="15.7109375" style="33" customWidth="1"/>
    <col min="12800" max="12800" width="18.42578125" style="33" customWidth="1"/>
    <col min="12801" max="12801" width="15.42578125" style="33" customWidth="1"/>
    <col min="12802" max="12802" width="9.42578125" style="33" customWidth="1"/>
    <col min="12803" max="12803" width="15.42578125" style="33" customWidth="1"/>
    <col min="12804" max="12804" width="9.42578125" style="33" customWidth="1"/>
    <col min="12805" max="13048" width="9.140625" style="33"/>
    <col min="13049" max="13049" width="15.85546875" style="33" customWidth="1"/>
    <col min="13050" max="13050" width="50.7109375" style="33" customWidth="1"/>
    <col min="13051" max="13051" width="20.140625" style="33" customWidth="1"/>
    <col min="13052" max="13053" width="17.7109375" style="33" customWidth="1"/>
    <col min="13054" max="13054" width="16.5703125" style="33" customWidth="1"/>
    <col min="13055" max="13055" width="15.7109375" style="33" customWidth="1"/>
    <col min="13056" max="13056" width="18.42578125" style="33" customWidth="1"/>
    <col min="13057" max="13057" width="15.42578125" style="33" customWidth="1"/>
    <col min="13058" max="13058" width="9.42578125" style="33" customWidth="1"/>
    <col min="13059" max="13059" width="15.42578125" style="33" customWidth="1"/>
    <col min="13060" max="13060" width="9.42578125" style="33" customWidth="1"/>
    <col min="13061" max="13304" width="9.140625" style="33"/>
    <col min="13305" max="13305" width="15.85546875" style="33" customWidth="1"/>
    <col min="13306" max="13306" width="50.7109375" style="33" customWidth="1"/>
    <col min="13307" max="13307" width="20.140625" style="33" customWidth="1"/>
    <col min="13308" max="13309" width="17.7109375" style="33" customWidth="1"/>
    <col min="13310" max="13310" width="16.5703125" style="33" customWidth="1"/>
    <col min="13311" max="13311" width="15.7109375" style="33" customWidth="1"/>
    <col min="13312" max="13312" width="18.42578125" style="33" customWidth="1"/>
    <col min="13313" max="13313" width="15.42578125" style="33" customWidth="1"/>
    <col min="13314" max="13314" width="9.42578125" style="33" customWidth="1"/>
    <col min="13315" max="13315" width="15.42578125" style="33" customWidth="1"/>
    <col min="13316" max="13316" width="9.42578125" style="33" customWidth="1"/>
    <col min="13317" max="13560" width="9.140625" style="33"/>
    <col min="13561" max="13561" width="15.85546875" style="33" customWidth="1"/>
    <col min="13562" max="13562" width="50.7109375" style="33" customWidth="1"/>
    <col min="13563" max="13563" width="20.140625" style="33" customWidth="1"/>
    <col min="13564" max="13565" width="17.7109375" style="33" customWidth="1"/>
    <col min="13566" max="13566" width="16.5703125" style="33" customWidth="1"/>
    <col min="13567" max="13567" width="15.7109375" style="33" customWidth="1"/>
    <col min="13568" max="13568" width="18.42578125" style="33" customWidth="1"/>
    <col min="13569" max="13569" width="15.42578125" style="33" customWidth="1"/>
    <col min="13570" max="13570" width="9.42578125" style="33" customWidth="1"/>
    <col min="13571" max="13571" width="15.42578125" style="33" customWidth="1"/>
    <col min="13572" max="13572" width="9.42578125" style="33" customWidth="1"/>
    <col min="13573" max="13816" width="9.140625" style="33"/>
    <col min="13817" max="13817" width="15.85546875" style="33" customWidth="1"/>
    <col min="13818" max="13818" width="50.7109375" style="33" customWidth="1"/>
    <col min="13819" max="13819" width="20.140625" style="33" customWidth="1"/>
    <col min="13820" max="13821" width="17.7109375" style="33" customWidth="1"/>
    <col min="13822" max="13822" width="16.5703125" style="33" customWidth="1"/>
    <col min="13823" max="13823" width="15.7109375" style="33" customWidth="1"/>
    <col min="13824" max="13824" width="18.42578125" style="33" customWidth="1"/>
    <col min="13825" max="13825" width="15.42578125" style="33" customWidth="1"/>
    <col min="13826" max="13826" width="9.42578125" style="33" customWidth="1"/>
    <col min="13827" max="13827" width="15.42578125" style="33" customWidth="1"/>
    <col min="13828" max="13828" width="9.42578125" style="33" customWidth="1"/>
    <col min="13829" max="14072" width="9.140625" style="33"/>
    <col min="14073" max="14073" width="15.85546875" style="33" customWidth="1"/>
    <col min="14074" max="14074" width="50.7109375" style="33" customWidth="1"/>
    <col min="14075" max="14075" width="20.140625" style="33" customWidth="1"/>
    <col min="14076" max="14077" width="17.7109375" style="33" customWidth="1"/>
    <col min="14078" max="14078" width="16.5703125" style="33" customWidth="1"/>
    <col min="14079" max="14079" width="15.7109375" style="33" customWidth="1"/>
    <col min="14080" max="14080" width="18.42578125" style="33" customWidth="1"/>
    <col min="14081" max="14081" width="15.42578125" style="33" customWidth="1"/>
    <col min="14082" max="14082" width="9.42578125" style="33" customWidth="1"/>
    <col min="14083" max="14083" width="15.42578125" style="33" customWidth="1"/>
    <col min="14084" max="14084" width="9.42578125" style="33" customWidth="1"/>
    <col min="14085" max="14328" width="9.140625" style="33"/>
    <col min="14329" max="14329" width="15.85546875" style="33" customWidth="1"/>
    <col min="14330" max="14330" width="50.7109375" style="33" customWidth="1"/>
    <col min="14331" max="14331" width="20.140625" style="33" customWidth="1"/>
    <col min="14332" max="14333" width="17.7109375" style="33" customWidth="1"/>
    <col min="14334" max="14334" width="16.5703125" style="33" customWidth="1"/>
    <col min="14335" max="14335" width="15.7109375" style="33" customWidth="1"/>
    <col min="14336" max="14336" width="18.42578125" style="33" customWidth="1"/>
    <col min="14337" max="14337" width="15.42578125" style="33" customWidth="1"/>
    <col min="14338" max="14338" width="9.42578125" style="33" customWidth="1"/>
    <col min="14339" max="14339" width="15.42578125" style="33" customWidth="1"/>
    <col min="14340" max="14340" width="9.42578125" style="33" customWidth="1"/>
    <col min="14341" max="14584" width="9.140625" style="33"/>
    <col min="14585" max="14585" width="15.85546875" style="33" customWidth="1"/>
    <col min="14586" max="14586" width="50.7109375" style="33" customWidth="1"/>
    <col min="14587" max="14587" width="20.140625" style="33" customWidth="1"/>
    <col min="14588" max="14589" width="17.7109375" style="33" customWidth="1"/>
    <col min="14590" max="14590" width="16.5703125" style="33" customWidth="1"/>
    <col min="14591" max="14591" width="15.7109375" style="33" customWidth="1"/>
    <col min="14592" max="14592" width="18.42578125" style="33" customWidth="1"/>
    <col min="14593" max="14593" width="15.42578125" style="33" customWidth="1"/>
    <col min="14594" max="14594" width="9.42578125" style="33" customWidth="1"/>
    <col min="14595" max="14595" width="15.42578125" style="33" customWidth="1"/>
    <col min="14596" max="14596" width="9.42578125" style="33" customWidth="1"/>
    <col min="14597" max="14840" width="9.140625" style="33"/>
    <col min="14841" max="14841" width="15.85546875" style="33" customWidth="1"/>
    <col min="14842" max="14842" width="50.7109375" style="33" customWidth="1"/>
    <col min="14843" max="14843" width="20.140625" style="33" customWidth="1"/>
    <col min="14844" max="14845" width="17.7109375" style="33" customWidth="1"/>
    <col min="14846" max="14846" width="16.5703125" style="33" customWidth="1"/>
    <col min="14847" max="14847" width="15.7109375" style="33" customWidth="1"/>
    <col min="14848" max="14848" width="18.42578125" style="33" customWidth="1"/>
    <col min="14849" max="14849" width="15.42578125" style="33" customWidth="1"/>
    <col min="14850" max="14850" width="9.42578125" style="33" customWidth="1"/>
    <col min="14851" max="14851" width="15.42578125" style="33" customWidth="1"/>
    <col min="14852" max="14852" width="9.42578125" style="33" customWidth="1"/>
    <col min="14853" max="15096" width="9.140625" style="33"/>
    <col min="15097" max="15097" width="15.85546875" style="33" customWidth="1"/>
    <col min="15098" max="15098" width="50.7109375" style="33" customWidth="1"/>
    <col min="15099" max="15099" width="20.140625" style="33" customWidth="1"/>
    <col min="15100" max="15101" width="17.7109375" style="33" customWidth="1"/>
    <col min="15102" max="15102" width="16.5703125" style="33" customWidth="1"/>
    <col min="15103" max="15103" width="15.7109375" style="33" customWidth="1"/>
    <col min="15104" max="15104" width="18.42578125" style="33" customWidth="1"/>
    <col min="15105" max="15105" width="15.42578125" style="33" customWidth="1"/>
    <col min="15106" max="15106" width="9.42578125" style="33" customWidth="1"/>
    <col min="15107" max="15107" width="15.42578125" style="33" customWidth="1"/>
    <col min="15108" max="15108" width="9.42578125" style="33" customWidth="1"/>
    <col min="15109" max="15352" width="9.140625" style="33"/>
    <col min="15353" max="15353" width="15.85546875" style="33" customWidth="1"/>
    <col min="15354" max="15354" width="50.7109375" style="33" customWidth="1"/>
    <col min="15355" max="15355" width="20.140625" style="33" customWidth="1"/>
    <col min="15356" max="15357" width="17.7109375" style="33" customWidth="1"/>
    <col min="15358" max="15358" width="16.5703125" style="33" customWidth="1"/>
    <col min="15359" max="15359" width="15.7109375" style="33" customWidth="1"/>
    <col min="15360" max="15360" width="18.42578125" style="33" customWidth="1"/>
    <col min="15361" max="15361" width="15.42578125" style="33" customWidth="1"/>
    <col min="15362" max="15362" width="9.42578125" style="33" customWidth="1"/>
    <col min="15363" max="15363" width="15.42578125" style="33" customWidth="1"/>
    <col min="15364" max="15364" width="9.42578125" style="33" customWidth="1"/>
    <col min="15365" max="15608" width="9.140625" style="33"/>
    <col min="15609" max="15609" width="15.85546875" style="33" customWidth="1"/>
    <col min="15610" max="15610" width="50.7109375" style="33" customWidth="1"/>
    <col min="15611" max="15611" width="20.140625" style="33" customWidth="1"/>
    <col min="15612" max="15613" width="17.7109375" style="33" customWidth="1"/>
    <col min="15614" max="15614" width="16.5703125" style="33" customWidth="1"/>
    <col min="15615" max="15615" width="15.7109375" style="33" customWidth="1"/>
    <col min="15616" max="15616" width="18.42578125" style="33" customWidth="1"/>
    <col min="15617" max="15617" width="15.42578125" style="33" customWidth="1"/>
    <col min="15618" max="15618" width="9.42578125" style="33" customWidth="1"/>
    <col min="15619" max="15619" width="15.42578125" style="33" customWidth="1"/>
    <col min="15620" max="15620" width="9.42578125" style="33" customWidth="1"/>
    <col min="15621" max="15864" width="9.140625" style="33"/>
    <col min="15865" max="15865" width="15.85546875" style="33" customWidth="1"/>
    <col min="15866" max="15866" width="50.7109375" style="33" customWidth="1"/>
    <col min="15867" max="15867" width="20.140625" style="33" customWidth="1"/>
    <col min="15868" max="15869" width="17.7109375" style="33" customWidth="1"/>
    <col min="15870" max="15870" width="16.5703125" style="33" customWidth="1"/>
    <col min="15871" max="15871" width="15.7109375" style="33" customWidth="1"/>
    <col min="15872" max="15872" width="18.42578125" style="33" customWidth="1"/>
    <col min="15873" max="15873" width="15.42578125" style="33" customWidth="1"/>
    <col min="15874" max="15874" width="9.42578125" style="33" customWidth="1"/>
    <col min="15875" max="15875" width="15.42578125" style="33" customWidth="1"/>
    <col min="15876" max="15876" width="9.42578125" style="33" customWidth="1"/>
    <col min="15877" max="16120" width="9.140625" style="33"/>
    <col min="16121" max="16121" width="15.85546875" style="33" customWidth="1"/>
    <col min="16122" max="16122" width="50.7109375" style="33" customWidth="1"/>
    <col min="16123" max="16123" width="20.140625" style="33" customWidth="1"/>
    <col min="16124" max="16125" width="17.7109375" style="33" customWidth="1"/>
    <col min="16126" max="16126" width="16.5703125" style="33" customWidth="1"/>
    <col min="16127" max="16127" width="15.7109375" style="33" customWidth="1"/>
    <col min="16128" max="16128" width="18.42578125" style="33" customWidth="1"/>
    <col min="16129" max="16129" width="15.42578125" style="33" customWidth="1"/>
    <col min="16130" max="16130" width="9.42578125" style="33" customWidth="1"/>
    <col min="16131" max="16131" width="15.42578125" style="33" customWidth="1"/>
    <col min="16132" max="16132" width="9.42578125" style="33" customWidth="1"/>
    <col min="16133" max="16384" width="9.140625" style="33"/>
  </cols>
  <sheetData>
    <row r="1" spans="1:9" ht="18" hidden="1" customHeight="1" x14ac:dyDescent="0.2">
      <c r="A1" s="39"/>
      <c r="B1" s="39"/>
      <c r="C1" s="39"/>
      <c r="D1" s="39"/>
      <c r="E1" s="39"/>
      <c r="F1" s="39"/>
      <c r="G1" s="39"/>
      <c r="H1" s="39"/>
      <c r="I1" s="39"/>
    </row>
    <row r="2" spans="1:9" ht="15.75" hidden="1" customHeight="1" x14ac:dyDescent="0.2">
      <c r="A2" s="174"/>
      <c r="B2" s="174"/>
      <c r="C2" s="174"/>
      <c r="D2" s="174"/>
      <c r="E2" s="174"/>
      <c r="F2" s="174"/>
      <c r="G2" s="174"/>
      <c r="H2" s="174"/>
      <c r="I2" s="174"/>
    </row>
    <row r="3" spans="1:9" ht="18" hidden="1" customHeight="1" x14ac:dyDescent="0.2">
      <c r="A3" s="39"/>
      <c r="B3" s="39"/>
      <c r="C3" s="39"/>
      <c r="D3" s="39"/>
      <c r="E3" s="39"/>
      <c r="F3" s="39"/>
      <c r="G3" s="39"/>
      <c r="H3" s="39"/>
      <c r="I3" s="41"/>
    </row>
    <row r="4" spans="1:9" ht="18" customHeight="1" x14ac:dyDescent="0.2">
      <c r="A4" s="39"/>
      <c r="B4" s="39"/>
      <c r="C4" s="39"/>
      <c r="D4" s="39"/>
      <c r="E4" s="39"/>
      <c r="F4" s="39"/>
      <c r="G4" s="39"/>
      <c r="H4" s="39"/>
      <c r="I4" s="41"/>
    </row>
    <row r="5" spans="1:9" ht="15.75" customHeight="1" x14ac:dyDescent="0.2">
      <c r="A5" s="174" t="s">
        <v>557</v>
      </c>
      <c r="B5" s="174"/>
      <c r="C5" s="174"/>
      <c r="D5" s="174"/>
      <c r="E5" s="174"/>
      <c r="F5" s="174"/>
      <c r="G5" s="174"/>
      <c r="H5" s="174"/>
      <c r="I5" s="37"/>
    </row>
    <row r="6" spans="1:9" ht="18" customHeight="1" x14ac:dyDescent="0.2">
      <c r="A6" s="39"/>
      <c r="B6" s="39"/>
      <c r="C6" s="39"/>
      <c r="D6" s="39"/>
      <c r="E6" s="39"/>
      <c r="F6" s="39"/>
      <c r="G6" s="39"/>
      <c r="H6" s="39"/>
      <c r="I6" s="41"/>
    </row>
    <row r="7" spans="1:9" s="44" customFormat="1" ht="57" customHeight="1" x14ac:dyDescent="0.25">
      <c r="A7" s="175" t="s">
        <v>3</v>
      </c>
      <c r="B7" s="175"/>
      <c r="C7" s="42" t="s">
        <v>32</v>
      </c>
      <c r="D7" s="42" t="s">
        <v>33</v>
      </c>
      <c r="E7" s="42" t="s">
        <v>34</v>
      </c>
      <c r="F7" s="42" t="s">
        <v>35</v>
      </c>
      <c r="G7" s="42" t="s">
        <v>36</v>
      </c>
      <c r="H7" s="42" t="s">
        <v>37</v>
      </c>
      <c r="I7" s="43"/>
    </row>
    <row r="8" spans="1:9" s="47" customFormat="1" ht="12.75" customHeight="1" x14ac:dyDescent="0.2">
      <c r="A8" s="176">
        <v>1</v>
      </c>
      <c r="B8" s="176"/>
      <c r="C8" s="45">
        <v>2</v>
      </c>
      <c r="D8" s="45">
        <v>3</v>
      </c>
      <c r="E8" s="45">
        <v>4.3333333333333304</v>
      </c>
      <c r="F8" s="45">
        <v>5.0833333333333304</v>
      </c>
      <c r="G8" s="45">
        <v>6</v>
      </c>
      <c r="H8" s="45">
        <v>7</v>
      </c>
      <c r="I8" s="38"/>
    </row>
    <row r="9" spans="1:9" ht="12.75" customHeight="1" x14ac:dyDescent="0.2">
      <c r="A9" s="115" t="s">
        <v>515</v>
      </c>
      <c r="B9" s="115"/>
      <c r="C9" s="116" t="s">
        <v>39</v>
      </c>
      <c r="D9" s="116" t="s">
        <v>39</v>
      </c>
      <c r="E9" s="116" t="s">
        <v>39</v>
      </c>
      <c r="F9" s="116" t="s">
        <v>39</v>
      </c>
      <c r="G9" s="116"/>
      <c r="H9" s="116"/>
      <c r="I9" s="38"/>
    </row>
    <row r="10" spans="1:9" ht="12.75" customHeight="1" x14ac:dyDescent="0.2">
      <c r="A10" s="144" t="s">
        <v>558</v>
      </c>
      <c r="B10" s="145" t="s">
        <v>571</v>
      </c>
      <c r="C10" s="146">
        <f>C11+C13+C15+C17+C21</f>
        <v>1607407.83</v>
      </c>
      <c r="D10" s="146">
        <f>D11+D13+D15+D17+D21</f>
        <v>3158728.6399999997</v>
      </c>
      <c r="E10" s="146">
        <f>E11+E13+E15+E17+E21</f>
        <v>3158728.6399999997</v>
      </c>
      <c r="F10" s="146">
        <f>F11+F13+F15+F17+F21</f>
        <v>1851889.4599999997</v>
      </c>
      <c r="G10" s="146">
        <f t="shared" ref="G10:G34" si="0">+F10/C10*100</f>
        <v>115.2096826603115</v>
      </c>
      <c r="H10" s="146">
        <f t="shared" ref="H10:H34" si="1">+F10/E10*100</f>
        <v>58.627684459783161</v>
      </c>
      <c r="I10" s="38"/>
    </row>
    <row r="11" spans="1:9" ht="12.75" customHeight="1" x14ac:dyDescent="0.2">
      <c r="A11" s="147" t="s">
        <v>476</v>
      </c>
      <c r="B11" s="148" t="s">
        <v>477</v>
      </c>
      <c r="C11" s="149">
        <f t="shared" ref="C11:F15" si="2">+C12</f>
        <v>1026194.58</v>
      </c>
      <c r="D11" s="150">
        <f t="shared" si="2"/>
        <v>2076670.64</v>
      </c>
      <c r="E11" s="150">
        <f t="shared" si="2"/>
        <v>2076670.64</v>
      </c>
      <c r="F11" s="149">
        <f t="shared" si="2"/>
        <v>1116418.02</v>
      </c>
      <c r="G11" s="149">
        <f t="shared" si="0"/>
        <v>108.79204019962765</v>
      </c>
      <c r="H11" s="149">
        <f t="shared" si="1"/>
        <v>53.759994411054038</v>
      </c>
      <c r="I11" s="38"/>
    </row>
    <row r="12" spans="1:9" ht="12.75" customHeight="1" x14ac:dyDescent="0.2">
      <c r="A12" s="151" t="s">
        <v>478</v>
      </c>
      <c r="B12" s="152" t="s">
        <v>477</v>
      </c>
      <c r="C12" s="153">
        <v>1026194.58</v>
      </c>
      <c r="D12" s="153">
        <v>2076670.64</v>
      </c>
      <c r="E12" s="153">
        <v>2076670.64</v>
      </c>
      <c r="F12" s="153">
        <v>1116418.02</v>
      </c>
      <c r="G12" s="153">
        <f t="shared" si="0"/>
        <v>108.79204019962765</v>
      </c>
      <c r="H12" s="153">
        <f t="shared" si="1"/>
        <v>53.759994411054038</v>
      </c>
      <c r="I12" s="38"/>
    </row>
    <row r="13" spans="1:9" ht="12.75" customHeight="1" x14ac:dyDescent="0.2">
      <c r="A13" s="147" t="s">
        <v>187</v>
      </c>
      <c r="B13" s="148" t="s">
        <v>479</v>
      </c>
      <c r="C13" s="149">
        <f t="shared" si="2"/>
        <v>48108.640000000101</v>
      </c>
      <c r="D13" s="150">
        <f t="shared" si="2"/>
        <v>95000</v>
      </c>
      <c r="E13" s="150">
        <f t="shared" si="2"/>
        <v>95000</v>
      </c>
      <c r="F13" s="149">
        <f t="shared" si="2"/>
        <v>84285.13</v>
      </c>
      <c r="G13" s="149">
        <f t="shared" si="0"/>
        <v>175.19749051313823</v>
      </c>
      <c r="H13" s="149">
        <f>IFERROR(+F13/E13*100,"-")</f>
        <v>88.72118947368422</v>
      </c>
      <c r="I13" s="38"/>
    </row>
    <row r="14" spans="1:9" ht="12.75" customHeight="1" x14ac:dyDescent="0.2">
      <c r="A14" s="151" t="s">
        <v>189</v>
      </c>
      <c r="B14" s="152" t="s">
        <v>479</v>
      </c>
      <c r="C14" s="153">
        <v>48108.640000000101</v>
      </c>
      <c r="D14" s="153">
        <v>95000</v>
      </c>
      <c r="E14" s="153">
        <v>95000</v>
      </c>
      <c r="F14" s="153">
        <v>84285.13</v>
      </c>
      <c r="G14" s="153">
        <f t="shared" si="0"/>
        <v>175.19749051313823</v>
      </c>
      <c r="H14" s="153">
        <f>IFERROR(+F14/E14*100,"-")</f>
        <v>88.72118947368422</v>
      </c>
      <c r="I14" s="38"/>
    </row>
    <row r="15" spans="1:9" ht="12.75" customHeight="1" x14ac:dyDescent="0.2">
      <c r="A15" s="147" t="s">
        <v>381</v>
      </c>
      <c r="B15" s="148" t="s">
        <v>480</v>
      </c>
      <c r="C15" s="149">
        <f t="shared" si="2"/>
        <v>191426.75</v>
      </c>
      <c r="D15" s="150">
        <f t="shared" si="2"/>
        <v>432625</v>
      </c>
      <c r="E15" s="150">
        <f t="shared" si="2"/>
        <v>432625</v>
      </c>
      <c r="F15" s="149">
        <f t="shared" si="2"/>
        <v>192235.41</v>
      </c>
      <c r="G15" s="149">
        <f t="shared" si="0"/>
        <v>100.42243834782755</v>
      </c>
      <c r="H15" s="149">
        <f>IFERROR(+F15/E15*100,"-")</f>
        <v>44.434651256862182</v>
      </c>
      <c r="I15" s="65"/>
    </row>
    <row r="16" spans="1:9" ht="12.75" customHeight="1" x14ac:dyDescent="0.2">
      <c r="A16" s="151" t="s">
        <v>441</v>
      </c>
      <c r="B16" s="152" t="s">
        <v>481</v>
      </c>
      <c r="C16" s="153">
        <v>191426.75</v>
      </c>
      <c r="D16" s="153">
        <v>432625</v>
      </c>
      <c r="E16" s="153">
        <v>432625</v>
      </c>
      <c r="F16" s="153">
        <v>192235.41</v>
      </c>
      <c r="G16" s="153">
        <f t="shared" si="0"/>
        <v>100.42243834782755</v>
      </c>
      <c r="H16" s="153">
        <f>IFERROR(+F16/E16*100,"-")</f>
        <v>44.434651256862182</v>
      </c>
      <c r="I16" s="38"/>
    </row>
    <row r="17" spans="1:9" ht="12.75" customHeight="1" x14ac:dyDescent="0.2">
      <c r="A17" s="147" t="s">
        <v>482</v>
      </c>
      <c r="B17" s="148" t="s">
        <v>483</v>
      </c>
      <c r="C17" s="149">
        <f>SUM(C18:C20)</f>
        <v>324285.57</v>
      </c>
      <c r="D17" s="149">
        <f>SUM(D18:D20)</f>
        <v>547233</v>
      </c>
      <c r="E17" s="149">
        <f>SUM(E18:E20)</f>
        <v>547233</v>
      </c>
      <c r="F17" s="149">
        <f>SUM(F18:F20)</f>
        <v>414172.35</v>
      </c>
      <c r="G17" s="149">
        <f t="shared" si="0"/>
        <v>127.7184026412276</v>
      </c>
      <c r="H17" s="149">
        <f t="shared" ref="H17:H19" si="3">+F17/E17*100</f>
        <v>75.684827121171423</v>
      </c>
      <c r="I17" s="65"/>
    </row>
    <row r="18" spans="1:9" ht="12.75" customHeight="1" x14ac:dyDescent="0.2">
      <c r="A18" s="151" t="s">
        <v>484</v>
      </c>
      <c r="B18" s="152" t="s">
        <v>485</v>
      </c>
      <c r="C18" s="153">
        <v>232597.18</v>
      </c>
      <c r="D18" s="153">
        <v>83608</v>
      </c>
      <c r="E18" s="153">
        <v>83608</v>
      </c>
      <c r="F18" s="153">
        <v>178361.85</v>
      </c>
      <c r="G18" s="153">
        <f>IF(C18&lt;&gt;0, F18/C18*100, "-")</f>
        <v>76.682722464648975</v>
      </c>
      <c r="H18" s="153">
        <f>IFERROR(+F18/E18*100,"-")</f>
        <v>213.33108075782224</v>
      </c>
      <c r="I18" s="38"/>
    </row>
    <row r="19" spans="1:9" ht="12.75" customHeight="1" x14ac:dyDescent="0.2">
      <c r="A19" s="151" t="s">
        <v>486</v>
      </c>
      <c r="B19" s="152" t="s">
        <v>487</v>
      </c>
      <c r="C19" s="153">
        <v>91688.39</v>
      </c>
      <c r="D19" s="153">
        <v>100000</v>
      </c>
      <c r="E19" s="153">
        <v>100000</v>
      </c>
      <c r="F19" s="153"/>
      <c r="G19" s="153">
        <f>IF(C19&lt;&gt;0, F19/C19*100, "-")</f>
        <v>0</v>
      </c>
      <c r="H19" s="153">
        <f t="shared" si="3"/>
        <v>0</v>
      </c>
      <c r="I19" s="65"/>
    </row>
    <row r="20" spans="1:9" x14ac:dyDescent="0.2">
      <c r="A20" s="151" t="s">
        <v>488</v>
      </c>
      <c r="B20" s="152" t="s">
        <v>489</v>
      </c>
      <c r="C20" s="153"/>
      <c r="D20" s="153">
        <v>363625</v>
      </c>
      <c r="E20" s="153">
        <v>363625</v>
      </c>
      <c r="F20" s="153">
        <v>235810.5</v>
      </c>
      <c r="G20" s="153" t="str">
        <f>IF(C20&lt;&gt;0, F20/C20*100, "-")</f>
        <v>-</v>
      </c>
      <c r="H20" s="153">
        <f>IFERROR(+F20/E20*100,"-")</f>
        <v>64.849914059814367</v>
      </c>
    </row>
    <row r="21" spans="1:9" x14ac:dyDescent="0.2">
      <c r="A21" s="147" t="s">
        <v>41</v>
      </c>
      <c r="B21" s="148" t="s">
        <v>494</v>
      </c>
      <c r="C21" s="149">
        <f>C22</f>
        <v>17392.29</v>
      </c>
      <c r="D21" s="149">
        <f>D22</f>
        <v>7200</v>
      </c>
      <c r="E21" s="149">
        <f>E22</f>
        <v>7200</v>
      </c>
      <c r="F21" s="149">
        <f>F22</f>
        <v>44778.55</v>
      </c>
      <c r="G21" s="149">
        <f>IF(C21&lt;&gt;0, F21/C21*100, "-")</f>
        <v>257.46207083713529</v>
      </c>
      <c r="H21" s="149">
        <f t="shared" ref="H21" si="4">+F21/E21*100</f>
        <v>621.92430555555563</v>
      </c>
    </row>
    <row r="22" spans="1:9" x14ac:dyDescent="0.2">
      <c r="A22" s="151" t="s">
        <v>495</v>
      </c>
      <c r="B22" s="152" t="s">
        <v>494</v>
      </c>
      <c r="C22" s="153">
        <v>17392.29</v>
      </c>
      <c r="D22" s="153">
        <v>7200</v>
      </c>
      <c r="E22" s="153">
        <v>7200</v>
      </c>
      <c r="F22" s="153">
        <v>44778.55</v>
      </c>
      <c r="G22" s="153">
        <f>IF(C22&lt;&gt;0, F22/C22*100, "-")</f>
        <v>257.46207083713529</v>
      </c>
      <c r="H22" s="153">
        <f t="shared" ref="H22:H33" si="5">IFERROR(+F22/E22*100,"-")</f>
        <v>621.92430555555563</v>
      </c>
    </row>
    <row r="23" spans="1:9" x14ac:dyDescent="0.2">
      <c r="A23" s="144" t="s">
        <v>559</v>
      </c>
      <c r="B23" s="145" t="s">
        <v>571</v>
      </c>
      <c r="C23" s="146">
        <f>+C24+C26+C28+C30+C34</f>
        <v>1546016.3299999998</v>
      </c>
      <c r="D23" s="146">
        <f>+D24+D26+D28+D30+D34</f>
        <v>3148729.08</v>
      </c>
      <c r="E23" s="146">
        <f>+E24+E26+E28+E30+E34</f>
        <v>3148729.08</v>
      </c>
      <c r="F23" s="146">
        <f>+F24+F26+F28+F30+F34</f>
        <v>1967808.78</v>
      </c>
      <c r="G23" s="146">
        <f t="shared" si="0"/>
        <v>127.28253523686908</v>
      </c>
      <c r="H23" s="146">
        <f t="shared" si="5"/>
        <v>62.495334784407689</v>
      </c>
    </row>
    <row r="24" spans="1:9" x14ac:dyDescent="0.2">
      <c r="A24" s="147" t="s">
        <v>476</v>
      </c>
      <c r="B24" s="148" t="s">
        <v>477</v>
      </c>
      <c r="C24" s="149">
        <f t="shared" ref="C24:F28" si="6">+C25</f>
        <v>986442.78</v>
      </c>
      <c r="D24" s="150">
        <f t="shared" si="6"/>
        <v>2076671.08</v>
      </c>
      <c r="E24" s="150">
        <f t="shared" si="6"/>
        <v>2076671.08</v>
      </c>
      <c r="F24" s="149">
        <f t="shared" si="6"/>
        <v>1100465.6599999999</v>
      </c>
      <c r="G24" s="149">
        <f t="shared" si="0"/>
        <v>111.55899584971365</v>
      </c>
      <c r="H24" s="149">
        <f t="shared" si="5"/>
        <v>52.99181322446114</v>
      </c>
    </row>
    <row r="25" spans="1:9" x14ac:dyDescent="0.2">
      <c r="A25" s="151" t="s">
        <v>478</v>
      </c>
      <c r="B25" s="152" t="s">
        <v>477</v>
      </c>
      <c r="C25" s="153">
        <v>986442.78</v>
      </c>
      <c r="D25" s="153">
        <v>2076671.08</v>
      </c>
      <c r="E25" s="153">
        <v>2076671.08</v>
      </c>
      <c r="F25" s="153">
        <v>1100465.6599999999</v>
      </c>
      <c r="G25" s="153">
        <f>IF(C25&lt;&gt;0, F25/C25*100, "-")</f>
        <v>111.55899584971365</v>
      </c>
      <c r="H25" s="153">
        <f t="shared" si="5"/>
        <v>52.99181322446114</v>
      </c>
    </row>
    <row r="26" spans="1:9" x14ac:dyDescent="0.2">
      <c r="A26" s="147" t="s">
        <v>187</v>
      </c>
      <c r="B26" s="148" t="s">
        <v>479</v>
      </c>
      <c r="C26" s="149">
        <f t="shared" si="6"/>
        <v>44512.72</v>
      </c>
      <c r="D26" s="150">
        <f t="shared" si="6"/>
        <v>85000</v>
      </c>
      <c r="E26" s="150">
        <f t="shared" si="6"/>
        <v>85000</v>
      </c>
      <c r="F26" s="149">
        <f t="shared" si="6"/>
        <v>76429.08000000006</v>
      </c>
      <c r="G26" s="149">
        <f t="shared" si="0"/>
        <v>171.70166190697861</v>
      </c>
      <c r="H26" s="149">
        <f t="shared" si="5"/>
        <v>89.916564705882422</v>
      </c>
    </row>
    <row r="27" spans="1:9" x14ac:dyDescent="0.2">
      <c r="A27" s="151" t="s">
        <v>189</v>
      </c>
      <c r="B27" s="152" t="s">
        <v>479</v>
      </c>
      <c r="C27" s="153">
        <v>44512.72</v>
      </c>
      <c r="D27" s="153">
        <v>85000</v>
      </c>
      <c r="E27" s="153">
        <v>85000</v>
      </c>
      <c r="F27" s="153">
        <v>76429.08000000006</v>
      </c>
      <c r="G27" s="153">
        <f>IF(C27&lt;&gt;0, F27/C27*100, "-")</f>
        <v>171.70166190697861</v>
      </c>
      <c r="H27" s="153">
        <f t="shared" si="5"/>
        <v>89.916564705882422</v>
      </c>
    </row>
    <row r="28" spans="1:9" x14ac:dyDescent="0.2">
      <c r="A28" s="147" t="s">
        <v>381</v>
      </c>
      <c r="B28" s="148" t="s">
        <v>480</v>
      </c>
      <c r="C28" s="149">
        <f t="shared" si="6"/>
        <v>264629.2</v>
      </c>
      <c r="D28" s="150">
        <f t="shared" si="6"/>
        <v>432625</v>
      </c>
      <c r="E28" s="150">
        <f t="shared" si="6"/>
        <v>432625</v>
      </c>
      <c r="F28" s="149">
        <f t="shared" si="6"/>
        <v>299799.83</v>
      </c>
      <c r="G28" s="149">
        <f t="shared" si="0"/>
        <v>113.29053256405568</v>
      </c>
      <c r="H28" s="149">
        <f t="shared" si="5"/>
        <v>69.297851488009258</v>
      </c>
    </row>
    <row r="29" spans="1:9" x14ac:dyDescent="0.2">
      <c r="A29" s="151" t="s">
        <v>441</v>
      </c>
      <c r="B29" s="152" t="s">
        <v>481</v>
      </c>
      <c r="C29" s="153">
        <v>264629.2</v>
      </c>
      <c r="D29" s="153">
        <v>432625</v>
      </c>
      <c r="E29" s="153">
        <v>432625</v>
      </c>
      <c r="F29" s="153">
        <v>299799.83</v>
      </c>
      <c r="G29" s="153">
        <f>IF(C29&lt;&gt;0, F29/C29*100, "-")</f>
        <v>113.29053256405568</v>
      </c>
      <c r="H29" s="153">
        <f t="shared" si="5"/>
        <v>69.297851488009258</v>
      </c>
    </row>
    <row r="30" spans="1:9" x14ac:dyDescent="0.2">
      <c r="A30" s="147" t="s">
        <v>482</v>
      </c>
      <c r="B30" s="148" t="s">
        <v>483</v>
      </c>
      <c r="C30" s="149">
        <f>SUM(C31:C33)</f>
        <v>235488.68</v>
      </c>
      <c r="D30" s="149">
        <f>SUM(D31:D33)</f>
        <v>547233</v>
      </c>
      <c r="E30" s="149">
        <f>SUM(E31:E33)</f>
        <v>547233</v>
      </c>
      <c r="F30" s="149">
        <f>SUM(F31:F33)</f>
        <v>452505.52</v>
      </c>
      <c r="G30" s="149">
        <f t="shared" si="0"/>
        <v>192.15595416306212</v>
      </c>
      <c r="H30" s="149">
        <f t="shared" si="5"/>
        <v>82.689735450895697</v>
      </c>
    </row>
    <row r="31" spans="1:9" x14ac:dyDescent="0.2">
      <c r="A31" s="151" t="s">
        <v>484</v>
      </c>
      <c r="B31" s="152" t="s">
        <v>485</v>
      </c>
      <c r="C31" s="153">
        <v>178740.93</v>
      </c>
      <c r="D31" s="153">
        <v>83608</v>
      </c>
      <c r="E31" s="153">
        <v>83608</v>
      </c>
      <c r="F31" s="153">
        <v>203453.96</v>
      </c>
      <c r="G31" s="153">
        <f>IF(C31&lt;&gt;0, F31/C31*100, "-")</f>
        <v>113.82617288608714</v>
      </c>
      <c r="H31" s="153">
        <f t="shared" si="5"/>
        <v>243.34269447899723</v>
      </c>
    </row>
    <row r="32" spans="1:9" x14ac:dyDescent="0.2">
      <c r="A32" s="151" t="s">
        <v>486</v>
      </c>
      <c r="B32" s="152" t="s">
        <v>487</v>
      </c>
      <c r="C32" s="153">
        <v>56747.75</v>
      </c>
      <c r="D32" s="153">
        <v>100000</v>
      </c>
      <c r="E32" s="153">
        <v>100000</v>
      </c>
      <c r="F32" s="153">
        <v>13241.06</v>
      </c>
      <c r="G32" s="153">
        <f>IF(C32&lt;&gt;0, F32/C32*100, "-")</f>
        <v>23.333189421607024</v>
      </c>
      <c r="H32" s="153">
        <f t="shared" si="5"/>
        <v>13.241059999999999</v>
      </c>
    </row>
    <row r="33" spans="1:8" x14ac:dyDescent="0.2">
      <c r="A33" s="151" t="s">
        <v>488</v>
      </c>
      <c r="B33" s="152" t="s">
        <v>489</v>
      </c>
      <c r="C33" s="153"/>
      <c r="D33" s="153">
        <v>363625</v>
      </c>
      <c r="E33" s="153">
        <v>363625</v>
      </c>
      <c r="F33" s="153">
        <v>235810.5</v>
      </c>
      <c r="G33" s="153" t="str">
        <f>IF(C33&lt;&gt;0, F33/C33*100, "-")</f>
        <v>-</v>
      </c>
      <c r="H33" s="153">
        <f t="shared" si="5"/>
        <v>64.849914059814367</v>
      </c>
    </row>
    <row r="34" spans="1:8" x14ac:dyDescent="0.2">
      <c r="A34" s="147" t="s">
        <v>41</v>
      </c>
      <c r="B34" s="148" t="s">
        <v>494</v>
      </c>
      <c r="C34" s="149">
        <f>C35</f>
        <v>14942.95</v>
      </c>
      <c r="D34" s="149">
        <f>D35</f>
        <v>7200</v>
      </c>
      <c r="E34" s="149">
        <f>E35</f>
        <v>7200</v>
      </c>
      <c r="F34" s="149">
        <f>F35</f>
        <v>38608.69</v>
      </c>
      <c r="G34" s="149">
        <f t="shared" si="0"/>
        <v>258.37394891905547</v>
      </c>
      <c r="H34" s="149">
        <f t="shared" si="1"/>
        <v>536.23180555555564</v>
      </c>
    </row>
    <row r="35" spans="1:8" x14ac:dyDescent="0.2">
      <c r="A35" s="151" t="s">
        <v>495</v>
      </c>
      <c r="B35" s="152" t="s">
        <v>494</v>
      </c>
      <c r="C35" s="153">
        <v>14942.95</v>
      </c>
      <c r="D35" s="153">
        <v>7200</v>
      </c>
      <c r="E35" s="153">
        <v>7200</v>
      </c>
      <c r="F35" s="153">
        <v>38608.69</v>
      </c>
      <c r="G35" s="153">
        <f>IF(C35&lt;&gt;0, F35/C35*100, "-")</f>
        <v>258.37394891905547</v>
      </c>
      <c r="H35" s="153">
        <f>IF(D35&lt;&gt;0, G35/D35*100, "-")</f>
        <v>3.5885270683202144</v>
      </c>
    </row>
  </sheetData>
  <mergeCells count="4">
    <mergeCell ref="A2:I2"/>
    <mergeCell ref="A5:H5"/>
    <mergeCell ref="A7:B7"/>
    <mergeCell ref="A8:B8"/>
  </mergeCells>
  <pageMargins left="0.7" right="0.7" top="0.75" bottom="0.75" header="0.511811023622047" footer="0.511811023622047"/>
  <pageSetup paperSize="9" fitToHeight="0" orientation="landscape" horizontalDpi="300" verticalDpi="300"/>
  <ignoredErrors>
    <ignoredError sqref="H10:H16 G23:G24 H33:H34 G10:G17 H22:H31" evalError="1"/>
    <ignoredError sqref="H20:H21 G25 G30:G31 G33:G34 G28 G26 G29 G27 H19 H17" evalError="1" formula="1"/>
    <ignoredError sqref="G35:G36 G32 H18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950"/>
  <sheetViews>
    <sheetView zoomScale="160" zoomScaleNormal="16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8" sqref="B8"/>
    </sheetView>
  </sheetViews>
  <sheetFormatPr defaultColWidth="8.7109375" defaultRowHeight="15" x14ac:dyDescent="0.25"/>
  <cols>
    <col min="1" max="1" width="17.140625" customWidth="1"/>
    <col min="2" max="2" width="50.42578125" customWidth="1"/>
    <col min="3" max="5" width="20.140625" customWidth="1"/>
    <col min="6" max="6" width="8.85546875" customWidth="1"/>
    <col min="7" max="7" width="11" customWidth="1"/>
  </cols>
  <sheetData>
    <row r="1" spans="1:6" ht="15.75" customHeight="1" x14ac:dyDescent="0.25">
      <c r="A1" s="174" t="s">
        <v>560</v>
      </c>
      <c r="B1" s="174"/>
      <c r="C1" s="174"/>
      <c r="D1" s="174"/>
      <c r="E1" s="174"/>
      <c r="F1" s="174"/>
    </row>
    <row r="2" spans="1:6" ht="15.75" customHeight="1" x14ac:dyDescent="0.25">
      <c r="A2" s="174" t="s">
        <v>561</v>
      </c>
      <c r="B2" s="174"/>
      <c r="C2" s="174"/>
      <c r="D2" s="174"/>
      <c r="E2" s="174"/>
      <c r="F2" s="174"/>
    </row>
    <row r="3" spans="1:6" ht="18" customHeight="1" x14ac:dyDescent="0.25">
      <c r="A3" s="39"/>
      <c r="B3" s="39"/>
      <c r="C3" s="39"/>
      <c r="D3" s="41"/>
      <c r="E3" s="41"/>
      <c r="F3" s="41"/>
    </row>
    <row r="4" spans="1:6" ht="42.75" customHeight="1" x14ac:dyDescent="0.25">
      <c r="A4" s="175" t="s">
        <v>3</v>
      </c>
      <c r="B4" s="175"/>
      <c r="C4" s="42" t="s">
        <v>33</v>
      </c>
      <c r="D4" s="42" t="s">
        <v>34</v>
      </c>
      <c r="E4" s="42" t="s">
        <v>35</v>
      </c>
      <c r="F4" s="42" t="s">
        <v>562</v>
      </c>
    </row>
    <row r="5" spans="1:6" ht="15" customHeight="1" x14ac:dyDescent="0.25">
      <c r="A5" s="176">
        <v>1</v>
      </c>
      <c r="B5" s="176"/>
      <c r="C5" s="45">
        <v>2</v>
      </c>
      <c r="D5" s="45">
        <v>3</v>
      </c>
      <c r="E5" s="45">
        <v>4.3333333333333304</v>
      </c>
      <c r="F5" s="45">
        <v>5.0833333333333304</v>
      </c>
    </row>
    <row r="6" spans="1:6" ht="15" customHeight="1" x14ac:dyDescent="0.25">
      <c r="A6" s="130" t="s">
        <v>563</v>
      </c>
      <c r="B6" s="131" t="s">
        <v>564</v>
      </c>
      <c r="C6" s="141">
        <f>C7+C19</f>
        <v>3148729.08</v>
      </c>
      <c r="D6" s="141">
        <f>D7+D19</f>
        <v>3148729.08</v>
      </c>
      <c r="E6" s="117">
        <f>E7+E19</f>
        <v>1967808.78</v>
      </c>
      <c r="F6" s="118">
        <f t="shared" ref="F6:F37" si="0">IF(D6&lt;&gt;0, E6/D6*100, "-")</f>
        <v>62.495334784407689</v>
      </c>
    </row>
    <row r="7" spans="1:6" ht="15" customHeight="1" x14ac:dyDescent="0.25">
      <c r="A7" s="138" t="s">
        <v>566</v>
      </c>
      <c r="B7" s="139" t="s">
        <v>565</v>
      </c>
      <c r="C7" s="141">
        <f>C8</f>
        <v>2076671.0799999998</v>
      </c>
      <c r="D7" s="141">
        <f>D8</f>
        <v>2076671.0799999998</v>
      </c>
      <c r="E7" s="119">
        <f>E8</f>
        <v>1100465.6599999999</v>
      </c>
      <c r="F7" s="118">
        <f t="shared" si="0"/>
        <v>52.99181322446114</v>
      </c>
    </row>
    <row r="8" spans="1:6" s="159" customFormat="1" ht="15" customHeight="1" x14ac:dyDescent="0.25">
      <c r="A8" s="154" t="s">
        <v>478</v>
      </c>
      <c r="B8" s="155" t="s">
        <v>477</v>
      </c>
      <c r="C8" s="156">
        <f>C9+C15</f>
        <v>2076671.0799999998</v>
      </c>
      <c r="D8" s="156">
        <f>D9+D15</f>
        <v>2076671.0799999998</v>
      </c>
      <c r="E8" s="157">
        <f>E9+E15</f>
        <v>1100465.6599999999</v>
      </c>
      <c r="F8" s="158">
        <f t="shared" si="0"/>
        <v>52.99181322446114</v>
      </c>
    </row>
    <row r="9" spans="1:6" ht="15" customHeight="1" x14ac:dyDescent="0.25">
      <c r="A9" s="133">
        <v>3</v>
      </c>
      <c r="B9" s="132" t="s">
        <v>188</v>
      </c>
      <c r="C9" s="141">
        <f>SUM(C10:C14)</f>
        <v>2069955.0799999998</v>
      </c>
      <c r="D9" s="141">
        <f>SUM(D10:D14)</f>
        <v>2069955.0799999998</v>
      </c>
      <c r="E9" s="120">
        <f>SUM(E10:E14)</f>
        <v>1097303.21</v>
      </c>
      <c r="F9" s="121">
        <f t="shared" si="0"/>
        <v>53.010967271811523</v>
      </c>
    </row>
    <row r="10" spans="1:6" ht="15" customHeight="1" x14ac:dyDescent="0.25">
      <c r="A10" s="134" t="s">
        <v>189</v>
      </c>
      <c r="B10" s="132" t="s">
        <v>190</v>
      </c>
      <c r="C10" s="141">
        <v>1857463.3599999999</v>
      </c>
      <c r="D10" s="141">
        <v>1857463.3599999999</v>
      </c>
      <c r="E10" s="120">
        <v>980622.76</v>
      </c>
      <c r="F10" s="121">
        <f t="shared" si="0"/>
        <v>52.793652952594449</v>
      </c>
    </row>
    <row r="11" spans="1:6" ht="15" customHeight="1" x14ac:dyDescent="0.25">
      <c r="A11" s="134" t="s">
        <v>212</v>
      </c>
      <c r="B11" s="132" t="s">
        <v>213</v>
      </c>
      <c r="C11" s="141">
        <v>195030.72</v>
      </c>
      <c r="D11" s="141">
        <v>195030.72</v>
      </c>
      <c r="E11" s="120">
        <v>109169.94</v>
      </c>
      <c r="F11" s="121">
        <f t="shared" si="0"/>
        <v>55.975766279281544</v>
      </c>
    </row>
    <row r="12" spans="1:6" ht="15" customHeight="1" x14ac:dyDescent="0.25">
      <c r="A12" s="134" t="s">
        <v>276</v>
      </c>
      <c r="B12" s="132" t="s">
        <v>277</v>
      </c>
      <c r="C12" s="141"/>
      <c r="D12" s="141"/>
      <c r="E12" s="122"/>
      <c r="F12" s="121" t="str">
        <f t="shared" si="0"/>
        <v>-</v>
      </c>
    </row>
    <row r="13" spans="1:6" ht="15" customHeight="1" x14ac:dyDescent="0.25">
      <c r="A13" s="134" t="s">
        <v>338</v>
      </c>
      <c r="B13" s="132" t="s">
        <v>339</v>
      </c>
      <c r="C13" s="141">
        <v>9666</v>
      </c>
      <c r="D13" s="141">
        <v>9666</v>
      </c>
      <c r="E13" s="120">
        <v>7210.51</v>
      </c>
      <c r="F13" s="121">
        <f t="shared" si="0"/>
        <v>74.5966273536106</v>
      </c>
    </row>
    <row r="14" spans="1:6" ht="15" customHeight="1" x14ac:dyDescent="0.25">
      <c r="A14" s="134" t="s">
        <v>354</v>
      </c>
      <c r="B14" s="132" t="s">
        <v>355</v>
      </c>
      <c r="C14" s="141">
        <v>7795</v>
      </c>
      <c r="D14" s="141">
        <v>7795</v>
      </c>
      <c r="E14" s="120">
        <v>300</v>
      </c>
      <c r="F14" s="121">
        <f t="shared" si="0"/>
        <v>3.8486209108402822</v>
      </c>
    </row>
    <row r="15" spans="1:6" ht="15" customHeight="1" x14ac:dyDescent="0.25">
      <c r="A15" s="133">
        <v>4</v>
      </c>
      <c r="B15" s="132" t="s">
        <v>382</v>
      </c>
      <c r="C15" s="141">
        <f>SUM(C16:C18)</f>
        <v>6716</v>
      </c>
      <c r="D15" s="141">
        <f>SUM(D16:D18)</f>
        <v>6716</v>
      </c>
      <c r="E15" s="120">
        <f>SUM(E16:E18)</f>
        <v>3162.45</v>
      </c>
      <c r="F15" s="121">
        <f t="shared" si="0"/>
        <v>47.088296605122096</v>
      </c>
    </row>
    <row r="16" spans="1:6" ht="15" customHeight="1" x14ac:dyDescent="0.25">
      <c r="A16" s="134" t="s">
        <v>383</v>
      </c>
      <c r="B16" s="132" t="s">
        <v>384</v>
      </c>
      <c r="C16" s="141"/>
      <c r="D16" s="141"/>
      <c r="E16" s="122"/>
      <c r="F16" s="121" t="str">
        <f t="shared" si="0"/>
        <v>-</v>
      </c>
    </row>
    <row r="17" spans="1:7" ht="15" customHeight="1" x14ac:dyDescent="0.25">
      <c r="A17" s="134" t="s">
        <v>395</v>
      </c>
      <c r="B17" s="132" t="s">
        <v>396</v>
      </c>
      <c r="C17" s="141">
        <v>6716</v>
      </c>
      <c r="D17" s="141">
        <v>6716</v>
      </c>
      <c r="E17" s="120">
        <v>3162.45</v>
      </c>
      <c r="F17" s="121">
        <f t="shared" si="0"/>
        <v>47.088296605122096</v>
      </c>
    </row>
    <row r="18" spans="1:7" ht="15" customHeight="1" x14ac:dyDescent="0.25">
      <c r="A18" s="134" t="s">
        <v>453</v>
      </c>
      <c r="B18" s="132" t="s">
        <v>454</v>
      </c>
      <c r="C18" s="141"/>
      <c r="D18" s="141"/>
      <c r="E18" s="120"/>
      <c r="F18" s="121" t="str">
        <f t="shared" si="0"/>
        <v>-</v>
      </c>
    </row>
    <row r="19" spans="1:7" s="137" customFormat="1" ht="25.5" customHeight="1" x14ac:dyDescent="0.25">
      <c r="A19" s="140" t="s">
        <v>567</v>
      </c>
      <c r="B19" s="135" t="s">
        <v>568</v>
      </c>
      <c r="C19" s="141">
        <f>C20+C27+C36+C49+C67+C61</f>
        <v>1072058</v>
      </c>
      <c r="D19" s="141">
        <f>D20+D27+D36+D49+D67+D61</f>
        <v>1072058</v>
      </c>
      <c r="E19" s="136">
        <f>E20+E27+E36+E49+E61+E67</f>
        <v>867343.12000000011</v>
      </c>
      <c r="F19" s="121">
        <f t="shared" si="0"/>
        <v>80.904495838844554</v>
      </c>
    </row>
    <row r="20" spans="1:7" s="159" customFormat="1" ht="15" customHeight="1" x14ac:dyDescent="0.25">
      <c r="A20" s="154" t="s">
        <v>189</v>
      </c>
      <c r="B20" s="155" t="s">
        <v>479</v>
      </c>
      <c r="C20" s="156">
        <f>C21+C25</f>
        <v>95000</v>
      </c>
      <c r="D20" s="156">
        <f>D21+D25</f>
        <v>95000</v>
      </c>
      <c r="E20" s="160">
        <f>E21+E25</f>
        <v>76429.08000000006</v>
      </c>
      <c r="F20" s="121">
        <f t="shared" si="0"/>
        <v>80.451663157894799</v>
      </c>
    </row>
    <row r="21" spans="1:7" ht="15" customHeight="1" x14ac:dyDescent="0.25">
      <c r="A21" s="133">
        <v>3</v>
      </c>
      <c r="B21" s="132" t="s">
        <v>188</v>
      </c>
      <c r="C21" s="141">
        <f>SUM(C22:C24)</f>
        <v>94000</v>
      </c>
      <c r="D21" s="141">
        <f>SUM(D22:D24)</f>
        <v>94000</v>
      </c>
      <c r="E21" s="120">
        <f>SUM(E22:E24)</f>
        <v>76429.08000000006</v>
      </c>
      <c r="F21" s="121">
        <f t="shared" si="0"/>
        <v>81.307531914893687</v>
      </c>
      <c r="G21" s="2"/>
    </row>
    <row r="22" spans="1:7" ht="15" customHeight="1" x14ac:dyDescent="0.25">
      <c r="A22" s="134" t="s">
        <v>189</v>
      </c>
      <c r="B22" s="132" t="s">
        <v>190</v>
      </c>
      <c r="C22" s="141">
        <v>11650</v>
      </c>
      <c r="D22" s="141">
        <v>11650</v>
      </c>
      <c r="E22" s="120">
        <v>11208.12</v>
      </c>
      <c r="F22" s="121">
        <f t="shared" si="0"/>
        <v>96.20703862660946</v>
      </c>
      <c r="G22" s="2"/>
    </row>
    <row r="23" spans="1:7" ht="15" customHeight="1" x14ac:dyDescent="0.25">
      <c r="A23" s="134" t="s">
        <v>212</v>
      </c>
      <c r="B23" s="132" t="s">
        <v>213</v>
      </c>
      <c r="C23" s="141">
        <v>82350</v>
      </c>
      <c r="D23" s="141">
        <v>82350</v>
      </c>
      <c r="E23" s="120">
        <v>65220.960000000065</v>
      </c>
      <c r="F23" s="121">
        <f t="shared" si="0"/>
        <v>79.199708561020117</v>
      </c>
    </row>
    <row r="24" spans="1:7" ht="15" customHeight="1" x14ac:dyDescent="0.25">
      <c r="A24" s="134" t="s">
        <v>276</v>
      </c>
      <c r="B24" s="132" t="s">
        <v>277</v>
      </c>
      <c r="C24" s="141"/>
      <c r="D24" s="141"/>
      <c r="E24" s="122"/>
      <c r="F24" s="121" t="str">
        <f t="shared" si="0"/>
        <v>-</v>
      </c>
    </row>
    <row r="25" spans="1:7" ht="15" customHeight="1" x14ac:dyDescent="0.25">
      <c r="A25" s="133">
        <v>4</v>
      </c>
      <c r="B25" s="132" t="s">
        <v>382</v>
      </c>
      <c r="C25" s="141">
        <f>SUM(C26)</f>
        <v>1000</v>
      </c>
      <c r="D25" s="141">
        <f>SUM(D26)</f>
        <v>1000</v>
      </c>
      <c r="E25" s="120"/>
      <c r="F25" s="121">
        <f t="shared" si="0"/>
        <v>0</v>
      </c>
    </row>
    <row r="26" spans="1:7" ht="15" customHeight="1" x14ac:dyDescent="0.25">
      <c r="A26" s="134" t="s">
        <v>395</v>
      </c>
      <c r="B26" s="132" t="s">
        <v>396</v>
      </c>
      <c r="C26" s="141">
        <v>1000</v>
      </c>
      <c r="D26" s="141">
        <v>1000</v>
      </c>
      <c r="E26" s="120"/>
      <c r="F26" s="121">
        <f t="shared" si="0"/>
        <v>0</v>
      </c>
    </row>
    <row r="27" spans="1:7" s="159" customFormat="1" ht="15" customHeight="1" x14ac:dyDescent="0.25">
      <c r="A27" s="154" t="s">
        <v>441</v>
      </c>
      <c r="B27" s="155" t="s">
        <v>481</v>
      </c>
      <c r="C27" s="156">
        <f>C28+C34</f>
        <v>422625</v>
      </c>
      <c r="D27" s="156">
        <f>D28+D34</f>
        <v>422625</v>
      </c>
      <c r="E27" s="160">
        <f>E28+E34</f>
        <v>299799.83</v>
      </c>
      <c r="F27" s="121">
        <f t="shared" si="0"/>
        <v>70.9375522034901</v>
      </c>
      <c r="G27" s="161"/>
    </row>
    <row r="28" spans="1:7" ht="15" customHeight="1" x14ac:dyDescent="0.25">
      <c r="A28" s="133">
        <v>3</v>
      </c>
      <c r="B28" s="132" t="s">
        <v>188</v>
      </c>
      <c r="C28" s="141">
        <f>SUM(C29:C33)</f>
        <v>397625</v>
      </c>
      <c r="D28" s="141">
        <f>SUM(D29:D33)</f>
        <v>397625</v>
      </c>
      <c r="E28" s="120">
        <f>SUM(E29:E33)</f>
        <v>288577.34000000003</v>
      </c>
      <c r="F28" s="121">
        <f t="shared" si="0"/>
        <v>72.575250550141462</v>
      </c>
      <c r="G28" s="1"/>
    </row>
    <row r="29" spans="1:7" ht="15" customHeight="1" x14ac:dyDescent="0.25">
      <c r="A29" s="134" t="s">
        <v>189</v>
      </c>
      <c r="B29" s="132" t="s">
        <v>190</v>
      </c>
      <c r="C29" s="141">
        <v>55000</v>
      </c>
      <c r="D29" s="141">
        <v>55000</v>
      </c>
      <c r="E29" s="120">
        <v>44578.61</v>
      </c>
      <c r="F29" s="121">
        <f t="shared" si="0"/>
        <v>81.052018181818184</v>
      </c>
    </row>
    <row r="30" spans="1:7" ht="15" customHeight="1" x14ac:dyDescent="0.25">
      <c r="A30" s="134" t="s">
        <v>212</v>
      </c>
      <c r="B30" s="132" t="s">
        <v>213</v>
      </c>
      <c r="C30" s="141">
        <v>340115</v>
      </c>
      <c r="D30" s="141">
        <v>340115</v>
      </c>
      <c r="E30" s="122">
        <v>241604.85</v>
      </c>
      <c r="F30" s="121">
        <f t="shared" si="0"/>
        <v>71.036223042206316</v>
      </c>
      <c r="G30" s="1"/>
    </row>
    <row r="31" spans="1:7" ht="15" customHeight="1" x14ac:dyDescent="0.25">
      <c r="A31" s="134" t="s">
        <v>276</v>
      </c>
      <c r="B31" s="132" t="s">
        <v>277</v>
      </c>
      <c r="C31" s="141">
        <v>2010</v>
      </c>
      <c r="D31" s="141">
        <v>2010</v>
      </c>
      <c r="E31" s="120">
        <v>2083.88</v>
      </c>
      <c r="F31" s="121">
        <f t="shared" si="0"/>
        <v>103.67562189054726</v>
      </c>
    </row>
    <row r="32" spans="1:7" ht="18.75" customHeight="1" x14ac:dyDescent="0.25">
      <c r="A32" s="134" t="s">
        <v>338</v>
      </c>
      <c r="B32" s="132" t="s">
        <v>339</v>
      </c>
      <c r="C32" s="141"/>
      <c r="D32" s="141"/>
      <c r="E32" s="119"/>
      <c r="F32" s="118" t="str">
        <f t="shared" si="0"/>
        <v>-</v>
      </c>
    </row>
    <row r="33" spans="1:6" ht="15" customHeight="1" x14ac:dyDescent="0.25">
      <c r="A33" s="134">
        <v>38</v>
      </c>
      <c r="B33" s="132" t="s">
        <v>355</v>
      </c>
      <c r="C33" s="141">
        <v>500</v>
      </c>
      <c r="D33" s="141">
        <v>500</v>
      </c>
      <c r="E33" s="122">
        <v>310</v>
      </c>
      <c r="F33" s="121">
        <f t="shared" si="0"/>
        <v>62</v>
      </c>
    </row>
    <row r="34" spans="1:6" ht="15" customHeight="1" x14ac:dyDescent="0.25">
      <c r="A34" s="133">
        <v>4</v>
      </c>
      <c r="B34" s="132" t="s">
        <v>382</v>
      </c>
      <c r="C34" s="141">
        <f>SUM(C35)</f>
        <v>25000</v>
      </c>
      <c r="D34" s="141">
        <f>SUM(D35)</f>
        <v>25000</v>
      </c>
      <c r="E34" s="120">
        <f>SUM(E35)</f>
        <v>11222.49</v>
      </c>
      <c r="F34" s="121">
        <f t="shared" si="0"/>
        <v>44.889960000000002</v>
      </c>
    </row>
    <row r="35" spans="1:6" ht="15" customHeight="1" x14ac:dyDescent="0.25">
      <c r="A35" s="134" t="s">
        <v>395</v>
      </c>
      <c r="B35" s="132" t="s">
        <v>396</v>
      </c>
      <c r="C35" s="141">
        <v>25000</v>
      </c>
      <c r="D35" s="141">
        <v>25000</v>
      </c>
      <c r="E35" s="120">
        <v>11222.49</v>
      </c>
      <c r="F35" s="121">
        <f t="shared" si="0"/>
        <v>44.889960000000002</v>
      </c>
    </row>
    <row r="36" spans="1:6" s="159" customFormat="1" ht="15" customHeight="1" x14ac:dyDescent="0.25">
      <c r="A36" s="154" t="s">
        <v>484</v>
      </c>
      <c r="B36" s="155" t="s">
        <v>485</v>
      </c>
      <c r="C36" s="156">
        <f>C37+C44</f>
        <v>83608</v>
      </c>
      <c r="D36" s="156">
        <f>D37+D44</f>
        <v>83608</v>
      </c>
      <c r="E36" s="160">
        <f>E37+E45</f>
        <v>203453.96000000002</v>
      </c>
      <c r="F36" s="121">
        <f t="shared" si="0"/>
        <v>243.34269447899723</v>
      </c>
    </row>
    <row r="37" spans="1:6" ht="15" customHeight="1" x14ac:dyDescent="0.25">
      <c r="A37" s="133">
        <v>3</v>
      </c>
      <c r="B37" s="132" t="s">
        <v>188</v>
      </c>
      <c r="C37" s="141">
        <f>SUM(C38:C44)</f>
        <v>81608</v>
      </c>
      <c r="D37" s="141">
        <f>SUM(D38:D44)</f>
        <v>81608</v>
      </c>
      <c r="E37" s="120">
        <f>SUM(E38:E44)</f>
        <v>203453.96000000002</v>
      </c>
      <c r="F37" s="121">
        <f t="shared" si="0"/>
        <v>249.30639153024217</v>
      </c>
    </row>
    <row r="38" spans="1:6" ht="15" customHeight="1" x14ac:dyDescent="0.25">
      <c r="A38" s="134" t="s">
        <v>189</v>
      </c>
      <c r="B38" s="132" t="s">
        <v>190</v>
      </c>
      <c r="C38" s="141">
        <v>35908</v>
      </c>
      <c r="D38" s="141">
        <v>35908</v>
      </c>
      <c r="E38" s="120">
        <v>17194.580000000002</v>
      </c>
      <c r="F38" s="121">
        <f t="shared" ref="F38:F69" si="1">IF(D38&lt;&gt;0, E38/D38*100, "-")</f>
        <v>47.885095243399803</v>
      </c>
    </row>
    <row r="39" spans="1:6" ht="15" customHeight="1" x14ac:dyDescent="0.25">
      <c r="A39" s="134" t="s">
        <v>212</v>
      </c>
      <c r="B39" s="132" t="s">
        <v>213</v>
      </c>
      <c r="C39" s="141">
        <v>43700</v>
      </c>
      <c r="D39" s="141">
        <v>43700</v>
      </c>
      <c r="E39" s="122">
        <v>102505.38</v>
      </c>
      <c r="F39" s="121">
        <f t="shared" si="1"/>
        <v>234.56608695652176</v>
      </c>
    </row>
    <row r="40" spans="1:6" ht="15" customHeight="1" x14ac:dyDescent="0.25">
      <c r="A40" s="134" t="s">
        <v>276</v>
      </c>
      <c r="B40" s="132" t="s">
        <v>277</v>
      </c>
      <c r="C40" s="141"/>
      <c r="D40" s="141"/>
      <c r="E40" s="120"/>
      <c r="F40" s="121" t="str">
        <f t="shared" si="1"/>
        <v>-</v>
      </c>
    </row>
    <row r="41" spans="1:6" ht="15" customHeight="1" x14ac:dyDescent="0.25">
      <c r="A41" s="134" t="s">
        <v>294</v>
      </c>
      <c r="B41" s="132" t="s">
        <v>295</v>
      </c>
      <c r="C41" s="141"/>
      <c r="D41" s="141"/>
      <c r="E41" s="120"/>
      <c r="F41" s="121" t="str">
        <f t="shared" si="1"/>
        <v>-</v>
      </c>
    </row>
    <row r="42" spans="1:6" ht="15" customHeight="1" x14ac:dyDescent="0.25">
      <c r="A42" s="134" t="s">
        <v>309</v>
      </c>
      <c r="B42" s="132" t="s">
        <v>310</v>
      </c>
      <c r="C42" s="141"/>
      <c r="D42" s="141"/>
      <c r="E42" s="122">
        <v>83754</v>
      </c>
      <c r="F42" s="121" t="str">
        <f t="shared" si="1"/>
        <v>-</v>
      </c>
    </row>
    <row r="43" spans="1:6" ht="15" customHeight="1" x14ac:dyDescent="0.25">
      <c r="A43" s="134" t="s">
        <v>338</v>
      </c>
      <c r="B43" s="132" t="s">
        <v>339</v>
      </c>
      <c r="C43" s="141"/>
      <c r="D43" s="141"/>
      <c r="E43" s="120"/>
      <c r="F43" s="121" t="str">
        <f t="shared" si="1"/>
        <v>-</v>
      </c>
    </row>
    <row r="44" spans="1:6" ht="15" customHeight="1" x14ac:dyDescent="0.25">
      <c r="A44" s="134" t="s">
        <v>354</v>
      </c>
      <c r="B44" s="132" t="s">
        <v>355</v>
      </c>
      <c r="C44" s="141">
        <v>2000</v>
      </c>
      <c r="D44" s="141">
        <v>2000</v>
      </c>
      <c r="E44" s="120"/>
      <c r="F44" s="121">
        <f t="shared" si="1"/>
        <v>0</v>
      </c>
    </row>
    <row r="45" spans="1:6" ht="15" customHeight="1" x14ac:dyDescent="0.25">
      <c r="A45" s="133">
        <v>4</v>
      </c>
      <c r="B45" s="132" t="s">
        <v>382</v>
      </c>
      <c r="C45" s="141">
        <f>SUM(C46:C48)</f>
        <v>2000</v>
      </c>
      <c r="D45" s="141">
        <f>SUM(D46:D48)</f>
        <v>2000</v>
      </c>
      <c r="E45" s="122"/>
      <c r="F45" s="121">
        <f t="shared" si="1"/>
        <v>0</v>
      </c>
    </row>
    <row r="46" spans="1:6" ht="15" customHeight="1" x14ac:dyDescent="0.25">
      <c r="A46" s="134" t="s">
        <v>383</v>
      </c>
      <c r="B46" s="132" t="s">
        <v>384</v>
      </c>
      <c r="C46" s="141"/>
      <c r="D46" s="141"/>
      <c r="E46" s="120"/>
      <c r="F46" s="121" t="str">
        <f t="shared" si="1"/>
        <v>-</v>
      </c>
    </row>
    <row r="47" spans="1:6" ht="15" customHeight="1" x14ac:dyDescent="0.25">
      <c r="A47" s="134" t="s">
        <v>395</v>
      </c>
      <c r="B47" s="132" t="s">
        <v>396</v>
      </c>
      <c r="C47" s="141">
        <v>2000</v>
      </c>
      <c r="D47" s="141">
        <v>2000</v>
      </c>
      <c r="E47" s="120"/>
      <c r="F47" s="121">
        <f t="shared" si="1"/>
        <v>0</v>
      </c>
    </row>
    <row r="48" spans="1:6" ht="15" customHeight="1" x14ac:dyDescent="0.25">
      <c r="A48" s="134" t="s">
        <v>453</v>
      </c>
      <c r="B48" s="132" t="s">
        <v>454</v>
      </c>
      <c r="C48" s="141"/>
      <c r="D48" s="141"/>
      <c r="E48" s="122"/>
      <c r="F48" s="121" t="str">
        <f t="shared" si="1"/>
        <v>-</v>
      </c>
    </row>
    <row r="49" spans="1:6" s="159" customFormat="1" ht="15" customHeight="1" x14ac:dyDescent="0.25">
      <c r="A49" s="154" t="s">
        <v>486</v>
      </c>
      <c r="B49" s="155" t="s">
        <v>487</v>
      </c>
      <c r="C49" s="156">
        <f>C50+C57</f>
        <v>100000</v>
      </c>
      <c r="D49" s="156">
        <f>D50+D57</f>
        <v>100000</v>
      </c>
      <c r="E49" s="157">
        <f>E50+E57</f>
        <v>13241.06</v>
      </c>
      <c r="F49" s="121">
        <f t="shared" si="1"/>
        <v>13.241059999999999</v>
      </c>
    </row>
    <row r="50" spans="1:6" ht="15" customHeight="1" x14ac:dyDescent="0.25">
      <c r="A50" s="133">
        <v>3</v>
      </c>
      <c r="B50" s="132" t="s">
        <v>188</v>
      </c>
      <c r="C50" s="141">
        <f>SUM(C51:C56)</f>
        <v>21000</v>
      </c>
      <c r="D50" s="141">
        <f>SUM(D51:D56)</f>
        <v>21000</v>
      </c>
      <c r="E50" s="120">
        <f>SUM(E51:E56)</f>
        <v>0</v>
      </c>
      <c r="F50" s="121">
        <f t="shared" si="1"/>
        <v>0</v>
      </c>
    </row>
    <row r="51" spans="1:6" ht="15" customHeight="1" x14ac:dyDescent="0.25">
      <c r="A51" s="134" t="s">
        <v>189</v>
      </c>
      <c r="B51" s="132" t="s">
        <v>190</v>
      </c>
      <c r="C51" s="141">
        <v>21000</v>
      </c>
      <c r="D51" s="141">
        <v>21000</v>
      </c>
      <c r="E51" s="122"/>
      <c r="F51" s="121">
        <f t="shared" si="1"/>
        <v>0</v>
      </c>
    </row>
    <row r="52" spans="1:6" ht="15" customHeight="1" x14ac:dyDescent="0.25">
      <c r="A52" s="134" t="s">
        <v>212</v>
      </c>
      <c r="B52" s="132" t="s">
        <v>213</v>
      </c>
      <c r="C52" s="141"/>
      <c r="D52" s="141"/>
      <c r="E52" s="120"/>
      <c r="F52" s="121" t="str">
        <f t="shared" si="1"/>
        <v>-</v>
      </c>
    </row>
    <row r="53" spans="1:6" ht="15" customHeight="1" x14ac:dyDescent="0.25">
      <c r="A53" s="134" t="s">
        <v>276</v>
      </c>
      <c r="B53" s="132" t="s">
        <v>277</v>
      </c>
      <c r="C53" s="141"/>
      <c r="D53" s="141"/>
      <c r="E53" s="120"/>
      <c r="F53" s="121" t="str">
        <f t="shared" si="1"/>
        <v>-</v>
      </c>
    </row>
    <row r="54" spans="1:6" ht="15" customHeight="1" x14ac:dyDescent="0.25">
      <c r="A54" s="134" t="s">
        <v>309</v>
      </c>
      <c r="B54" s="132" t="s">
        <v>310</v>
      </c>
      <c r="C54" s="141"/>
      <c r="D54" s="141"/>
      <c r="E54" s="122"/>
      <c r="F54" s="121" t="str">
        <f t="shared" si="1"/>
        <v>-</v>
      </c>
    </row>
    <row r="55" spans="1:6" ht="15" customHeight="1" x14ac:dyDescent="0.25">
      <c r="A55" s="134" t="s">
        <v>338</v>
      </c>
      <c r="B55" s="132" t="s">
        <v>339</v>
      </c>
      <c r="C55" s="141"/>
      <c r="D55" s="141"/>
      <c r="E55" s="120"/>
      <c r="F55" s="121" t="str">
        <f t="shared" si="1"/>
        <v>-</v>
      </c>
    </row>
    <row r="56" spans="1:6" ht="15" customHeight="1" x14ac:dyDescent="0.25">
      <c r="A56" s="134" t="s">
        <v>354</v>
      </c>
      <c r="B56" s="132" t="s">
        <v>355</v>
      </c>
      <c r="C56" s="141"/>
      <c r="D56" s="141"/>
      <c r="E56" s="120"/>
      <c r="F56" s="121" t="str">
        <f t="shared" si="1"/>
        <v>-</v>
      </c>
    </row>
    <row r="57" spans="1:6" ht="15" customHeight="1" x14ac:dyDescent="0.25">
      <c r="A57" s="133">
        <v>4</v>
      </c>
      <c r="B57" s="132" t="s">
        <v>382</v>
      </c>
      <c r="C57" s="141">
        <f>SUM(C58:C60)</f>
        <v>79000</v>
      </c>
      <c r="D57" s="141">
        <f>SUM(D58:D60)</f>
        <v>79000</v>
      </c>
      <c r="E57" s="122">
        <f>SUM(E58:E60)</f>
        <v>13241.06</v>
      </c>
      <c r="F57" s="121">
        <f t="shared" si="1"/>
        <v>16.760835443037976</v>
      </c>
    </row>
    <row r="58" spans="1:6" ht="15" customHeight="1" x14ac:dyDescent="0.25">
      <c r="A58" s="134" t="s">
        <v>383</v>
      </c>
      <c r="B58" s="132" t="s">
        <v>384</v>
      </c>
      <c r="C58" s="141"/>
      <c r="D58" s="141"/>
      <c r="E58" s="120"/>
      <c r="F58" s="121" t="str">
        <f t="shared" si="1"/>
        <v>-</v>
      </c>
    </row>
    <row r="59" spans="1:6" ht="15" customHeight="1" x14ac:dyDescent="0.25">
      <c r="A59" s="134" t="s">
        <v>395</v>
      </c>
      <c r="B59" s="132" t="s">
        <v>396</v>
      </c>
      <c r="C59" s="141">
        <v>79000</v>
      </c>
      <c r="D59" s="141">
        <v>79000</v>
      </c>
      <c r="E59" s="120">
        <v>13241.06</v>
      </c>
      <c r="F59" s="121">
        <f t="shared" si="1"/>
        <v>16.760835443037976</v>
      </c>
    </row>
    <row r="60" spans="1:6" ht="15" customHeight="1" x14ac:dyDescent="0.25">
      <c r="A60" s="134" t="s">
        <v>453</v>
      </c>
      <c r="B60" s="132" t="s">
        <v>454</v>
      </c>
      <c r="C60" s="141"/>
      <c r="D60" s="141"/>
      <c r="E60" s="122"/>
      <c r="F60" s="121" t="str">
        <f t="shared" si="1"/>
        <v>-</v>
      </c>
    </row>
    <row r="61" spans="1:6" s="159" customFormat="1" ht="15" customHeight="1" x14ac:dyDescent="0.25">
      <c r="A61" s="154">
        <v>563</v>
      </c>
      <c r="B61" s="155" t="s">
        <v>569</v>
      </c>
      <c r="C61" s="156">
        <f>SUM(C62)</f>
        <v>363625</v>
      </c>
      <c r="D61" s="156">
        <f>SUM(D62)</f>
        <v>363625</v>
      </c>
      <c r="E61" s="157">
        <f>E62</f>
        <v>235810.5</v>
      </c>
      <c r="F61" s="121">
        <f t="shared" si="1"/>
        <v>64.849914059814367</v>
      </c>
    </row>
    <row r="62" spans="1:6" ht="15" customHeight="1" x14ac:dyDescent="0.25">
      <c r="A62" s="133">
        <v>3</v>
      </c>
      <c r="B62" s="132" t="s">
        <v>188</v>
      </c>
      <c r="C62" s="141">
        <f>SUM(C63:C66)</f>
        <v>363625</v>
      </c>
      <c r="D62" s="141">
        <f>SUM(D63:D66)</f>
        <v>363625</v>
      </c>
      <c r="E62" s="120">
        <f>SUM(E63:E66)</f>
        <v>235810.5</v>
      </c>
      <c r="F62" s="121">
        <f t="shared" si="1"/>
        <v>64.849914059814367</v>
      </c>
    </row>
    <row r="63" spans="1:6" ht="15" customHeight="1" x14ac:dyDescent="0.25">
      <c r="A63" s="134" t="s">
        <v>189</v>
      </c>
      <c r="B63" s="132" t="s">
        <v>190</v>
      </c>
      <c r="C63" s="141">
        <v>44125</v>
      </c>
      <c r="D63" s="141">
        <v>44125</v>
      </c>
      <c r="E63" s="122">
        <v>16561.34</v>
      </c>
      <c r="F63" s="121">
        <f t="shared" si="1"/>
        <v>37.532781869688385</v>
      </c>
    </row>
    <row r="64" spans="1:6" ht="15" customHeight="1" x14ac:dyDescent="0.25">
      <c r="A64" s="134" t="s">
        <v>212</v>
      </c>
      <c r="B64" s="132" t="s">
        <v>213</v>
      </c>
      <c r="C64" s="141">
        <v>99500</v>
      </c>
      <c r="D64" s="141">
        <v>99500</v>
      </c>
      <c r="E64" s="120">
        <v>6648.22</v>
      </c>
      <c r="F64" s="121">
        <f t="shared" si="1"/>
        <v>6.6816281407035172</v>
      </c>
    </row>
    <row r="65" spans="1:6" ht="15" customHeight="1" x14ac:dyDescent="0.25">
      <c r="A65" s="134">
        <v>36</v>
      </c>
      <c r="B65" s="132" t="s">
        <v>310</v>
      </c>
      <c r="C65" s="141"/>
      <c r="D65" s="141"/>
      <c r="E65" s="120">
        <v>186901.11</v>
      </c>
      <c r="F65" s="121" t="str">
        <f t="shared" si="1"/>
        <v>-</v>
      </c>
    </row>
    <row r="66" spans="1:6" ht="15" customHeight="1" x14ac:dyDescent="0.25">
      <c r="A66" s="134">
        <v>38</v>
      </c>
      <c r="B66" s="132" t="s">
        <v>355</v>
      </c>
      <c r="C66" s="141">
        <v>220000</v>
      </c>
      <c r="D66" s="141">
        <v>220000</v>
      </c>
      <c r="E66" s="122">
        <v>25699.83</v>
      </c>
      <c r="F66" s="121">
        <f t="shared" si="1"/>
        <v>11.681740909090909</v>
      </c>
    </row>
    <row r="67" spans="1:6" s="159" customFormat="1" ht="15" customHeight="1" x14ac:dyDescent="0.25">
      <c r="A67" s="154" t="s">
        <v>495</v>
      </c>
      <c r="B67" s="155" t="s">
        <v>494</v>
      </c>
      <c r="C67" s="156">
        <f>C68+C72</f>
        <v>7200</v>
      </c>
      <c r="D67" s="156">
        <f>D68+D72</f>
        <v>7200</v>
      </c>
      <c r="E67" s="157">
        <f>E68+E72</f>
        <v>38608.69</v>
      </c>
      <c r="F67" s="121">
        <f t="shared" si="1"/>
        <v>536.23180555555564</v>
      </c>
    </row>
    <row r="68" spans="1:6" ht="15" customHeight="1" x14ac:dyDescent="0.25">
      <c r="A68" s="133">
        <v>3</v>
      </c>
      <c r="B68" s="132" t="s">
        <v>188</v>
      </c>
      <c r="C68" s="141">
        <f>SUM(C69:C71)</f>
        <v>7200</v>
      </c>
      <c r="D68" s="141">
        <f>SUM(D69:D71)</f>
        <v>7200</v>
      </c>
      <c r="E68" s="120">
        <f>SUM(E69:E71)</f>
        <v>38608.69</v>
      </c>
      <c r="F68" s="121">
        <f t="shared" si="1"/>
        <v>536.23180555555564</v>
      </c>
    </row>
    <row r="69" spans="1:6" ht="15" customHeight="1" x14ac:dyDescent="0.25">
      <c r="A69" s="134" t="s">
        <v>189</v>
      </c>
      <c r="B69" s="132" t="s">
        <v>190</v>
      </c>
      <c r="C69" s="141"/>
      <c r="D69" s="141"/>
      <c r="E69" s="122">
        <v>16467.330000000002</v>
      </c>
      <c r="F69" s="121" t="str">
        <f t="shared" si="1"/>
        <v>-</v>
      </c>
    </row>
    <row r="70" spans="1:6" ht="15" customHeight="1" x14ac:dyDescent="0.25">
      <c r="A70" s="134" t="s">
        <v>212</v>
      </c>
      <c r="B70" s="132" t="s">
        <v>213</v>
      </c>
      <c r="C70" s="141">
        <v>7200</v>
      </c>
      <c r="D70" s="141">
        <v>7200</v>
      </c>
      <c r="E70" s="120">
        <v>22141.360000000001</v>
      </c>
      <c r="F70" s="121">
        <f t="shared" ref="F70:F75" si="2">IF(D70&lt;&gt;0, E70/D70*100, "-")</f>
        <v>307.51888888888891</v>
      </c>
    </row>
    <row r="71" spans="1:6" ht="15" customHeight="1" x14ac:dyDescent="0.25">
      <c r="A71" s="134" t="s">
        <v>276</v>
      </c>
      <c r="B71" s="132" t="s">
        <v>277</v>
      </c>
      <c r="C71" s="141"/>
      <c r="D71" s="141"/>
      <c r="E71" s="120"/>
      <c r="F71" s="121" t="str">
        <f t="shared" si="2"/>
        <v>-</v>
      </c>
    </row>
    <row r="72" spans="1:6" ht="15" customHeight="1" x14ac:dyDescent="0.25">
      <c r="A72" s="133">
        <v>4</v>
      </c>
      <c r="B72" s="132" t="s">
        <v>382</v>
      </c>
      <c r="C72" s="141"/>
      <c r="D72" s="141"/>
      <c r="E72" s="122">
        <f>SUM(E73:E75)</f>
        <v>0</v>
      </c>
      <c r="F72" s="121" t="str">
        <f t="shared" si="2"/>
        <v>-</v>
      </c>
    </row>
    <row r="73" spans="1:6" ht="15" customHeight="1" x14ac:dyDescent="0.25">
      <c r="A73" s="134" t="s">
        <v>383</v>
      </c>
      <c r="B73" s="132" t="s">
        <v>384</v>
      </c>
      <c r="C73" s="141"/>
      <c r="D73" s="141"/>
      <c r="E73" s="120"/>
      <c r="F73" s="121" t="str">
        <f t="shared" si="2"/>
        <v>-</v>
      </c>
    </row>
    <row r="74" spans="1:6" ht="15" customHeight="1" x14ac:dyDescent="0.25">
      <c r="A74" s="134" t="s">
        <v>395</v>
      </c>
      <c r="B74" s="132" t="s">
        <v>396</v>
      </c>
      <c r="C74" s="141"/>
      <c r="D74" s="141"/>
      <c r="E74" s="120"/>
      <c r="F74" s="121" t="str">
        <f t="shared" si="2"/>
        <v>-</v>
      </c>
    </row>
    <row r="75" spans="1:6" ht="15" customHeight="1" x14ac:dyDescent="0.25">
      <c r="A75" s="134" t="s">
        <v>453</v>
      </c>
      <c r="B75" s="132" t="s">
        <v>454</v>
      </c>
      <c r="C75" s="141"/>
      <c r="D75" s="141"/>
      <c r="E75" s="122"/>
      <c r="F75" s="121" t="str">
        <f t="shared" si="2"/>
        <v>-</v>
      </c>
    </row>
    <row r="76" spans="1:6" ht="15" customHeight="1" x14ac:dyDescent="0.25">
      <c r="A76" s="79"/>
      <c r="B76" s="70"/>
      <c r="C76" s="73"/>
      <c r="D76" s="73"/>
      <c r="E76" s="126"/>
      <c r="F76" s="125"/>
    </row>
    <row r="77" spans="1:6" ht="15" customHeight="1" x14ac:dyDescent="0.25">
      <c r="A77" s="79"/>
      <c r="B77" s="70"/>
      <c r="C77" s="73"/>
      <c r="D77" s="73"/>
      <c r="E77" s="124"/>
      <c r="F77" s="125"/>
    </row>
    <row r="78" spans="1:6" ht="15" customHeight="1" x14ac:dyDescent="0.25">
      <c r="A78" s="79"/>
      <c r="B78" s="70"/>
      <c r="C78" s="73"/>
      <c r="D78" s="73"/>
      <c r="E78" s="126"/>
      <c r="F78" s="125"/>
    </row>
    <row r="79" spans="1:6" ht="15" customHeight="1" x14ac:dyDescent="0.25">
      <c r="A79" s="127"/>
      <c r="B79" s="128"/>
      <c r="C79" s="100"/>
      <c r="D79" s="100"/>
      <c r="E79" s="129"/>
      <c r="F79" s="125"/>
    </row>
    <row r="80" spans="1:6" ht="15" customHeight="1" x14ac:dyDescent="0.25">
      <c r="A80" s="69"/>
      <c r="B80" s="70"/>
      <c r="C80" s="123"/>
      <c r="D80" s="123"/>
      <c r="E80" s="126"/>
      <c r="F80" s="125"/>
    </row>
    <row r="81" spans="1:6" ht="15" customHeight="1" x14ac:dyDescent="0.25">
      <c r="A81" s="79"/>
      <c r="B81" s="70"/>
      <c r="C81" s="73"/>
      <c r="D81" s="73"/>
      <c r="E81" s="126"/>
      <c r="F81" s="125"/>
    </row>
    <row r="82" spans="1:6" ht="15" customHeight="1" x14ac:dyDescent="0.25">
      <c r="A82" s="79"/>
      <c r="B82" s="70"/>
      <c r="C82" s="73"/>
      <c r="D82" s="73"/>
      <c r="E82" s="124"/>
      <c r="F82" s="125"/>
    </row>
    <row r="83" spans="1:6" ht="15" customHeight="1" x14ac:dyDescent="0.25">
      <c r="A83" s="79"/>
      <c r="B83" s="70"/>
      <c r="C83" s="73"/>
      <c r="D83" s="73"/>
      <c r="E83" s="126"/>
      <c r="F83" s="125"/>
    </row>
    <row r="84" spans="1:6" ht="15" customHeight="1" x14ac:dyDescent="0.25">
      <c r="A84" s="79"/>
      <c r="B84" s="70"/>
      <c r="C84" s="73"/>
      <c r="D84" s="73"/>
      <c r="E84" s="126"/>
      <c r="F84" s="125"/>
    </row>
    <row r="85" spans="1:6" ht="15" customHeight="1" x14ac:dyDescent="0.25">
      <c r="A85" s="79"/>
      <c r="B85" s="70"/>
      <c r="C85" s="73"/>
      <c r="D85" s="73"/>
      <c r="E85" s="126"/>
      <c r="F85" s="125"/>
    </row>
    <row r="86" spans="1:6" ht="15" customHeight="1" x14ac:dyDescent="0.25">
      <c r="A86" s="79"/>
      <c r="B86" s="70"/>
      <c r="C86" s="73"/>
      <c r="D86" s="73"/>
      <c r="E86" s="124"/>
      <c r="F86" s="125"/>
    </row>
    <row r="87" spans="1:6" ht="15" customHeight="1" x14ac:dyDescent="0.25">
      <c r="A87" s="79"/>
      <c r="B87" s="70"/>
      <c r="C87" s="73"/>
      <c r="D87" s="73"/>
      <c r="E87" s="126"/>
      <c r="F87" s="125"/>
    </row>
    <row r="88" spans="1:6" ht="15" customHeight="1" x14ac:dyDescent="0.25">
      <c r="A88" s="79"/>
      <c r="B88" s="70"/>
      <c r="C88" s="73"/>
      <c r="D88" s="73"/>
      <c r="E88" s="126"/>
      <c r="F88" s="125"/>
    </row>
    <row r="89" spans="1:6" ht="15" customHeight="1" x14ac:dyDescent="0.25">
      <c r="A89" s="79"/>
      <c r="B89" s="70"/>
      <c r="C89" s="73"/>
      <c r="D89" s="73"/>
      <c r="E89" s="126"/>
      <c r="F89" s="125"/>
    </row>
    <row r="90" spans="1:6" ht="15" customHeight="1" x14ac:dyDescent="0.25">
      <c r="A90" s="79"/>
      <c r="B90" s="70"/>
      <c r="C90" s="73"/>
      <c r="D90" s="73"/>
      <c r="E90" s="124"/>
      <c r="F90" s="125"/>
    </row>
    <row r="91" spans="1:6" ht="15" customHeight="1" x14ac:dyDescent="0.25">
      <c r="A91" s="69"/>
      <c r="B91" s="70"/>
      <c r="C91" s="123"/>
      <c r="D91" s="123"/>
      <c r="E91" s="126"/>
      <c r="F91" s="125"/>
    </row>
    <row r="92" spans="1:6" ht="15" customHeight="1" x14ac:dyDescent="0.25">
      <c r="A92" s="79"/>
      <c r="B92" s="70"/>
      <c r="C92" s="73"/>
      <c r="D92" s="73"/>
      <c r="E92" s="126"/>
      <c r="F92" s="125"/>
    </row>
    <row r="93" spans="1:6" ht="15" customHeight="1" x14ac:dyDescent="0.25">
      <c r="A93" s="79"/>
      <c r="B93" s="70"/>
      <c r="C93" s="73"/>
      <c r="D93" s="73"/>
      <c r="E93" s="126"/>
      <c r="F93" s="125"/>
    </row>
    <row r="94" spans="1:6" ht="15" customHeight="1" x14ac:dyDescent="0.25">
      <c r="A94" s="79"/>
      <c r="B94" s="70"/>
      <c r="C94" s="73"/>
      <c r="D94" s="73"/>
      <c r="E94" s="124"/>
      <c r="F94" s="125"/>
    </row>
    <row r="95" spans="1:6" ht="15" customHeight="1" x14ac:dyDescent="0.25">
      <c r="A95" s="79"/>
      <c r="B95" s="70"/>
      <c r="C95" s="73"/>
      <c r="D95" s="73"/>
      <c r="E95" s="126"/>
      <c r="F95" s="125"/>
    </row>
    <row r="96" spans="1:6" ht="15" customHeight="1" x14ac:dyDescent="0.25">
      <c r="A96" s="79"/>
      <c r="B96" s="70"/>
      <c r="C96" s="73"/>
      <c r="D96" s="73"/>
      <c r="E96" s="126"/>
      <c r="F96" s="125"/>
    </row>
    <row r="97" spans="1:6" ht="15" customHeight="1" x14ac:dyDescent="0.25">
      <c r="A97" s="69"/>
      <c r="B97" s="70"/>
      <c r="C97" s="123"/>
      <c r="D97" s="123"/>
      <c r="E97" s="126"/>
      <c r="F97" s="125"/>
    </row>
    <row r="98" spans="1:6" ht="15" customHeight="1" x14ac:dyDescent="0.25">
      <c r="A98" s="79"/>
      <c r="B98" s="70"/>
      <c r="C98" s="73"/>
      <c r="D98" s="73"/>
      <c r="E98" s="124"/>
      <c r="F98" s="125"/>
    </row>
    <row r="99" spans="1:6" ht="15" customHeight="1" x14ac:dyDescent="0.25">
      <c r="A99" s="79"/>
      <c r="B99" s="70"/>
      <c r="C99" s="73"/>
      <c r="D99" s="73"/>
      <c r="E99" s="126"/>
      <c r="F99" s="125"/>
    </row>
    <row r="100" spans="1:6" ht="15" customHeight="1" x14ac:dyDescent="0.25">
      <c r="A100" s="79"/>
      <c r="B100" s="70"/>
      <c r="C100" s="73"/>
      <c r="D100" s="73"/>
      <c r="E100" s="126"/>
      <c r="F100" s="125"/>
    </row>
    <row r="101" spans="1:6" ht="15" customHeight="1" x14ac:dyDescent="0.25">
      <c r="A101" s="79"/>
      <c r="B101" s="70"/>
      <c r="C101" s="73"/>
      <c r="D101" s="73"/>
      <c r="E101" s="126"/>
      <c r="F101" s="125"/>
    </row>
    <row r="102" spans="1:6" ht="15" customHeight="1" x14ac:dyDescent="0.25">
      <c r="A102" s="79"/>
      <c r="B102" s="70"/>
      <c r="C102" s="73"/>
      <c r="D102" s="73"/>
      <c r="E102" s="124"/>
      <c r="F102" s="125"/>
    </row>
    <row r="103" spans="1:6" ht="15" customHeight="1" x14ac:dyDescent="0.25">
      <c r="A103" s="79"/>
      <c r="B103" s="70"/>
      <c r="C103" s="73"/>
      <c r="D103" s="73"/>
      <c r="E103" s="126"/>
      <c r="F103" s="125"/>
    </row>
    <row r="104" spans="1:6" ht="15" customHeight="1" x14ac:dyDescent="0.25">
      <c r="A104" s="79"/>
      <c r="B104" s="70"/>
      <c r="C104" s="73"/>
      <c r="D104" s="73"/>
      <c r="E104" s="126"/>
      <c r="F104" s="125"/>
    </row>
    <row r="105" spans="1:6" ht="15" customHeight="1" x14ac:dyDescent="0.25">
      <c r="A105" s="79"/>
      <c r="B105" s="70"/>
      <c r="C105" s="73"/>
      <c r="D105" s="73"/>
      <c r="E105" s="126"/>
      <c r="F105" s="125"/>
    </row>
    <row r="106" spans="1:6" ht="15" customHeight="1" x14ac:dyDescent="0.25">
      <c r="A106" s="79"/>
      <c r="B106" s="70"/>
      <c r="C106" s="73"/>
      <c r="D106" s="73"/>
      <c r="E106" s="124"/>
      <c r="F106" s="125"/>
    </row>
    <row r="107" spans="1:6" ht="15" customHeight="1" x14ac:dyDescent="0.25">
      <c r="A107" s="79"/>
      <c r="B107" s="70"/>
      <c r="C107" s="73"/>
      <c r="D107" s="73"/>
      <c r="E107" s="126"/>
      <c r="F107" s="125"/>
    </row>
    <row r="108" spans="1:6" ht="15" customHeight="1" x14ac:dyDescent="0.25">
      <c r="A108" s="79"/>
      <c r="B108" s="70"/>
      <c r="C108" s="73"/>
      <c r="D108" s="73"/>
      <c r="E108" s="126"/>
      <c r="F108" s="125"/>
    </row>
    <row r="109" spans="1:6" ht="15" customHeight="1" x14ac:dyDescent="0.25">
      <c r="A109" s="79"/>
      <c r="B109" s="70"/>
      <c r="C109" s="73"/>
      <c r="D109" s="73"/>
      <c r="E109" s="126"/>
      <c r="F109" s="125"/>
    </row>
    <row r="110" spans="1:6" ht="15" customHeight="1" x14ac:dyDescent="0.25">
      <c r="A110" s="79"/>
      <c r="B110" s="70"/>
      <c r="C110" s="73"/>
      <c r="D110" s="73"/>
      <c r="E110" s="124"/>
      <c r="F110" s="125"/>
    </row>
    <row r="111" spans="1:6" ht="15" customHeight="1" x14ac:dyDescent="0.25">
      <c r="A111" s="79"/>
      <c r="B111" s="70"/>
      <c r="C111" s="73"/>
      <c r="D111" s="73"/>
      <c r="E111" s="126"/>
      <c r="F111" s="125"/>
    </row>
    <row r="112" spans="1:6" ht="15" customHeight="1" x14ac:dyDescent="0.25">
      <c r="A112" s="79"/>
      <c r="B112" s="70"/>
      <c r="C112" s="73"/>
      <c r="D112" s="73"/>
      <c r="E112" s="126"/>
      <c r="F112" s="125"/>
    </row>
    <row r="113" spans="1:6" ht="15" customHeight="1" x14ac:dyDescent="0.25">
      <c r="A113" s="79"/>
      <c r="B113" s="70"/>
      <c r="C113" s="73"/>
      <c r="D113" s="73"/>
      <c r="E113" s="126"/>
      <c r="F113" s="125"/>
    </row>
    <row r="114" spans="1:6" ht="15" customHeight="1" x14ac:dyDescent="0.25">
      <c r="A114" s="79"/>
      <c r="B114" s="70"/>
      <c r="C114" s="73"/>
      <c r="D114" s="73"/>
      <c r="E114" s="124"/>
      <c r="F114" s="125"/>
    </row>
    <row r="115" spans="1:6" ht="15" customHeight="1" x14ac:dyDescent="0.25">
      <c r="A115" s="79"/>
      <c r="B115" s="70"/>
      <c r="C115" s="73"/>
      <c r="D115" s="73"/>
      <c r="E115" s="126"/>
      <c r="F115" s="125"/>
    </row>
    <row r="116" spans="1:6" ht="15" customHeight="1" x14ac:dyDescent="0.25">
      <c r="A116" s="79"/>
      <c r="B116" s="70"/>
      <c r="C116" s="73"/>
      <c r="D116" s="73"/>
      <c r="E116" s="126"/>
      <c r="F116" s="125"/>
    </row>
    <row r="117" spans="1:6" ht="15" customHeight="1" x14ac:dyDescent="0.25">
      <c r="A117" s="79"/>
      <c r="B117" s="70"/>
      <c r="C117" s="73"/>
      <c r="D117" s="73"/>
      <c r="E117" s="126"/>
      <c r="F117" s="125"/>
    </row>
    <row r="118" spans="1:6" ht="15" customHeight="1" x14ac:dyDescent="0.25">
      <c r="A118" s="79"/>
      <c r="B118" s="70"/>
      <c r="C118" s="73"/>
      <c r="D118" s="73"/>
      <c r="E118" s="124"/>
      <c r="F118" s="125"/>
    </row>
    <row r="119" spans="1:6" ht="15" customHeight="1" x14ac:dyDescent="0.25">
      <c r="A119" s="79"/>
      <c r="B119" s="70"/>
      <c r="C119" s="73"/>
      <c r="D119" s="73"/>
      <c r="E119" s="126"/>
      <c r="F119" s="125"/>
    </row>
    <row r="120" spans="1:6" ht="15" customHeight="1" x14ac:dyDescent="0.25">
      <c r="A120" s="79"/>
      <c r="B120" s="70"/>
      <c r="C120" s="73"/>
      <c r="D120" s="73"/>
      <c r="E120" s="126"/>
      <c r="F120" s="125"/>
    </row>
    <row r="121" spans="1:6" ht="15" customHeight="1" x14ac:dyDescent="0.25">
      <c r="A121" s="79"/>
      <c r="B121" s="70"/>
      <c r="C121" s="123"/>
      <c r="D121" s="73"/>
      <c r="E121" s="126"/>
      <c r="F121" s="125"/>
    </row>
    <row r="122" spans="1:6" ht="15" customHeight="1" x14ac:dyDescent="0.25">
      <c r="A122" s="79"/>
      <c r="B122" s="70"/>
      <c r="C122" s="123"/>
      <c r="D122" s="73"/>
      <c r="E122" s="124"/>
      <c r="F122" s="125"/>
    </row>
    <row r="123" spans="1:6" ht="15" customHeight="1" x14ac:dyDescent="0.25">
      <c r="A123" s="79"/>
      <c r="B123" s="70"/>
      <c r="C123" s="123"/>
      <c r="D123" s="73"/>
      <c r="E123" s="126"/>
      <c r="F123" s="125"/>
    </row>
    <row r="124" spans="1:6" ht="15" customHeight="1" x14ac:dyDescent="0.25">
      <c r="A124" s="79"/>
      <c r="B124" s="70"/>
      <c r="C124" s="123"/>
      <c r="D124" s="73"/>
      <c r="E124" s="126"/>
      <c r="F124" s="125"/>
    </row>
    <row r="125" spans="1:6" ht="15" customHeight="1" x14ac:dyDescent="0.25">
      <c r="A125" s="79"/>
      <c r="B125" s="70"/>
      <c r="C125" s="123"/>
      <c r="D125" s="73"/>
      <c r="E125" s="126"/>
      <c r="F125" s="125"/>
    </row>
    <row r="126" spans="1:6" ht="15" customHeight="1" x14ac:dyDescent="0.25">
      <c r="A126" s="79"/>
      <c r="B126" s="70"/>
      <c r="C126" s="123"/>
      <c r="D126" s="73"/>
      <c r="E126" s="124"/>
      <c r="F126" s="125"/>
    </row>
    <row r="127" spans="1:6" ht="15" customHeight="1" x14ac:dyDescent="0.25">
      <c r="A127" s="69"/>
      <c r="B127" s="70"/>
      <c r="C127" s="123"/>
      <c r="D127" s="123"/>
      <c r="E127" s="126"/>
      <c r="F127" s="125"/>
    </row>
    <row r="128" spans="1:6" ht="15" customHeight="1" x14ac:dyDescent="0.25">
      <c r="A128" s="79"/>
      <c r="B128" s="70"/>
      <c r="C128" s="123"/>
      <c r="D128" s="73"/>
      <c r="E128" s="126"/>
      <c r="F128" s="125"/>
    </row>
    <row r="129" spans="1:6" ht="15" customHeight="1" x14ac:dyDescent="0.25">
      <c r="A129" s="79"/>
      <c r="B129" s="70"/>
      <c r="C129" s="123"/>
      <c r="D129" s="73"/>
      <c r="E129" s="126"/>
      <c r="F129" s="125"/>
    </row>
    <row r="130" spans="1:6" ht="15" customHeight="1" x14ac:dyDescent="0.25">
      <c r="A130" s="79"/>
      <c r="B130" s="70"/>
      <c r="C130" s="123"/>
      <c r="D130" s="73"/>
      <c r="E130" s="124"/>
      <c r="F130" s="125"/>
    </row>
    <row r="131" spans="1:6" ht="15" customHeight="1" x14ac:dyDescent="0.25">
      <c r="A131" s="79"/>
      <c r="B131" s="70"/>
      <c r="C131" s="123"/>
      <c r="D131" s="73"/>
      <c r="E131" s="126"/>
      <c r="F131" s="125"/>
    </row>
    <row r="132" spans="1:6" ht="15" customHeight="1" x14ac:dyDescent="0.25">
      <c r="A132" s="79"/>
      <c r="B132" s="70"/>
      <c r="C132" s="123"/>
      <c r="D132" s="73"/>
      <c r="E132" s="126"/>
      <c r="F132" s="125"/>
    </row>
    <row r="133" spans="1:6" ht="15" customHeight="1" x14ac:dyDescent="0.25">
      <c r="A133" s="79"/>
      <c r="B133" s="70"/>
      <c r="C133" s="123"/>
      <c r="D133" s="73"/>
      <c r="E133" s="126"/>
      <c r="F133" s="125"/>
    </row>
    <row r="134" spans="1:6" ht="15" customHeight="1" x14ac:dyDescent="0.25">
      <c r="A134" s="69"/>
      <c r="B134" s="70"/>
      <c r="C134" s="123"/>
      <c r="D134" s="123"/>
      <c r="E134" s="124"/>
      <c r="F134" s="125"/>
    </row>
    <row r="135" spans="1:6" ht="15" customHeight="1" x14ac:dyDescent="0.25">
      <c r="A135" s="79"/>
      <c r="B135" s="70"/>
      <c r="C135" s="123"/>
      <c r="D135" s="73"/>
      <c r="E135" s="126"/>
      <c r="F135" s="125"/>
    </row>
    <row r="136" spans="1:6" ht="15" customHeight="1" x14ac:dyDescent="0.25">
      <c r="A136" s="79"/>
      <c r="B136" s="70"/>
      <c r="C136" s="123"/>
      <c r="D136" s="73"/>
      <c r="E136" s="126"/>
      <c r="F136" s="125"/>
    </row>
    <row r="137" spans="1:6" ht="15" customHeight="1" x14ac:dyDescent="0.25">
      <c r="A137" s="79"/>
      <c r="B137" s="70"/>
      <c r="C137" s="123"/>
      <c r="D137" s="73"/>
      <c r="E137" s="126"/>
      <c r="F137" s="125"/>
    </row>
    <row r="138" spans="1:6" ht="15" customHeight="1" x14ac:dyDescent="0.25">
      <c r="A138" s="79"/>
      <c r="B138" s="70"/>
      <c r="C138" s="123"/>
      <c r="D138" s="73"/>
      <c r="E138" s="124"/>
      <c r="F138" s="125"/>
    </row>
    <row r="139" spans="1:6" ht="15" customHeight="1" x14ac:dyDescent="0.25">
      <c r="A139" s="79"/>
      <c r="B139" s="70"/>
      <c r="C139" s="123"/>
      <c r="D139" s="73"/>
      <c r="E139" s="126"/>
      <c r="F139" s="125"/>
    </row>
    <row r="140" spans="1:6" ht="15" customHeight="1" x14ac:dyDescent="0.25">
      <c r="A140" s="79"/>
      <c r="B140" s="70"/>
      <c r="C140" s="123"/>
      <c r="D140" s="73"/>
      <c r="E140" s="126"/>
      <c r="F140" s="125"/>
    </row>
    <row r="141" spans="1:6" ht="15" customHeight="1" x14ac:dyDescent="0.25">
      <c r="A141" s="79"/>
      <c r="B141" s="70"/>
      <c r="C141" s="123"/>
      <c r="D141" s="73"/>
      <c r="E141" s="126"/>
      <c r="F141" s="125"/>
    </row>
    <row r="142" spans="1:6" ht="15" customHeight="1" x14ac:dyDescent="0.25">
      <c r="A142" s="79"/>
      <c r="B142" s="70"/>
      <c r="C142" s="123"/>
      <c r="D142" s="73"/>
      <c r="E142" s="124"/>
      <c r="F142" s="125"/>
    </row>
    <row r="143" spans="1:6" ht="15" customHeight="1" x14ac:dyDescent="0.25">
      <c r="A143" s="79"/>
      <c r="B143" s="70"/>
      <c r="C143" s="123"/>
      <c r="D143" s="73"/>
      <c r="E143" s="126"/>
      <c r="F143" s="125"/>
    </row>
    <row r="144" spans="1:6" ht="15" customHeight="1" x14ac:dyDescent="0.25">
      <c r="A144" s="79"/>
      <c r="B144" s="70"/>
      <c r="C144" s="123"/>
      <c r="D144" s="73"/>
      <c r="E144" s="126"/>
      <c r="F144" s="125"/>
    </row>
    <row r="145" spans="1:6" ht="15" customHeight="1" x14ac:dyDescent="0.25">
      <c r="A145" s="79"/>
      <c r="B145" s="70"/>
      <c r="C145" s="123"/>
      <c r="D145" s="73"/>
      <c r="E145" s="126"/>
      <c r="F145" s="125"/>
    </row>
    <row r="146" spans="1:6" ht="15" customHeight="1" x14ac:dyDescent="0.25">
      <c r="A146" s="79"/>
      <c r="B146" s="70"/>
      <c r="C146" s="123"/>
      <c r="D146" s="73"/>
      <c r="E146" s="124"/>
      <c r="F146" s="125"/>
    </row>
    <row r="147" spans="1:6" ht="15" customHeight="1" x14ac:dyDescent="0.25">
      <c r="A147" s="79"/>
      <c r="B147" s="70"/>
      <c r="C147" s="123"/>
      <c r="D147" s="73"/>
      <c r="E147" s="126"/>
      <c r="F147" s="125"/>
    </row>
    <row r="148" spans="1:6" ht="15" customHeight="1" x14ac:dyDescent="0.25">
      <c r="A148" s="79"/>
      <c r="B148" s="70"/>
      <c r="C148" s="123"/>
      <c r="D148" s="73"/>
      <c r="E148" s="126"/>
      <c r="F148" s="125"/>
    </row>
    <row r="149" spans="1:6" ht="15" customHeight="1" x14ac:dyDescent="0.25">
      <c r="A149" s="79"/>
      <c r="B149" s="70"/>
      <c r="C149" s="123"/>
      <c r="D149" s="73"/>
      <c r="E149" s="126"/>
      <c r="F149" s="125"/>
    </row>
    <row r="150" spans="1:6" ht="15" customHeight="1" x14ac:dyDescent="0.25">
      <c r="A150" s="79"/>
      <c r="B150" s="70"/>
      <c r="C150" s="123"/>
      <c r="D150" s="73"/>
      <c r="E150" s="124"/>
      <c r="F150" s="125"/>
    </row>
    <row r="151" spans="1:6" ht="15" customHeight="1" x14ac:dyDescent="0.25">
      <c r="A151" s="79"/>
      <c r="B151" s="70"/>
      <c r="C151" s="123"/>
      <c r="D151" s="73"/>
      <c r="E151" s="126"/>
      <c r="F151" s="125"/>
    </row>
    <row r="152" spans="1:6" ht="15" customHeight="1" x14ac:dyDescent="0.25">
      <c r="A152" s="69"/>
      <c r="B152" s="70"/>
      <c r="C152" s="123"/>
      <c r="D152" s="123"/>
      <c r="E152" s="126"/>
      <c r="F152" s="125"/>
    </row>
    <row r="153" spans="1:6" ht="15" customHeight="1" x14ac:dyDescent="0.25">
      <c r="A153" s="79"/>
      <c r="B153" s="70"/>
      <c r="C153" s="123"/>
      <c r="D153" s="73"/>
      <c r="E153" s="126"/>
      <c r="F153" s="125"/>
    </row>
    <row r="154" spans="1:6" ht="15" customHeight="1" x14ac:dyDescent="0.25">
      <c r="A154" s="79"/>
      <c r="B154" s="70"/>
      <c r="C154" s="123"/>
      <c r="D154" s="73"/>
      <c r="E154" s="124"/>
      <c r="F154" s="125"/>
    </row>
    <row r="155" spans="1:6" ht="15" customHeight="1" x14ac:dyDescent="0.25">
      <c r="A155" s="79"/>
      <c r="B155" s="70"/>
      <c r="C155" s="123"/>
      <c r="D155" s="73"/>
      <c r="E155" s="126"/>
      <c r="F155" s="125"/>
    </row>
    <row r="156" spans="1:6" ht="15" customHeight="1" x14ac:dyDescent="0.25">
      <c r="A156" s="79"/>
      <c r="B156" s="70"/>
      <c r="C156" s="123"/>
      <c r="D156" s="73"/>
      <c r="E156" s="126"/>
      <c r="F156" s="125"/>
    </row>
    <row r="157" spans="1:6" ht="15" customHeight="1" x14ac:dyDescent="0.25">
      <c r="A157" s="79"/>
      <c r="B157" s="70"/>
      <c r="C157" s="123"/>
      <c r="D157" s="73"/>
      <c r="E157" s="126"/>
      <c r="F157" s="125"/>
    </row>
    <row r="158" spans="1:6" ht="15" customHeight="1" x14ac:dyDescent="0.25">
      <c r="A158" s="79"/>
      <c r="B158" s="70"/>
      <c r="C158" s="123"/>
      <c r="D158" s="73"/>
      <c r="E158" s="124"/>
      <c r="F158" s="125"/>
    </row>
    <row r="159" spans="1:6" ht="15" customHeight="1" x14ac:dyDescent="0.25">
      <c r="A159" s="79"/>
      <c r="B159" s="70"/>
      <c r="C159" s="123"/>
      <c r="D159" s="73"/>
      <c r="E159" s="126"/>
      <c r="F159" s="125"/>
    </row>
    <row r="160" spans="1:6" ht="15" customHeight="1" x14ac:dyDescent="0.25">
      <c r="A160" s="79"/>
      <c r="B160" s="70"/>
      <c r="C160" s="123"/>
      <c r="D160" s="73"/>
      <c r="E160" s="126"/>
      <c r="F160" s="125"/>
    </row>
    <row r="161" spans="1:6" ht="15" customHeight="1" x14ac:dyDescent="0.25">
      <c r="A161" s="79"/>
      <c r="B161" s="70"/>
      <c r="C161" s="123"/>
      <c r="D161" s="73"/>
      <c r="E161" s="126"/>
      <c r="F161" s="125"/>
    </row>
    <row r="162" spans="1:6" ht="15" customHeight="1" x14ac:dyDescent="0.25">
      <c r="A162" s="69"/>
      <c r="B162" s="70"/>
      <c r="C162" s="123"/>
      <c r="D162" s="123"/>
      <c r="E162" s="124"/>
      <c r="F162" s="125"/>
    </row>
    <row r="163" spans="1:6" ht="15" customHeight="1" x14ac:dyDescent="0.25">
      <c r="A163" s="79"/>
      <c r="B163" s="70"/>
      <c r="C163" s="123"/>
      <c r="D163" s="73"/>
      <c r="E163" s="126"/>
      <c r="F163" s="125"/>
    </row>
    <row r="164" spans="1:6" ht="15" customHeight="1" x14ac:dyDescent="0.25">
      <c r="A164" s="79"/>
      <c r="B164" s="70"/>
      <c r="C164" s="123"/>
      <c r="D164" s="73"/>
      <c r="E164" s="126"/>
      <c r="F164" s="125"/>
    </row>
    <row r="165" spans="1:6" ht="15" customHeight="1" x14ac:dyDescent="0.25">
      <c r="A165" s="79"/>
      <c r="B165" s="70"/>
      <c r="C165" s="123"/>
      <c r="D165" s="73"/>
      <c r="E165" s="126"/>
      <c r="F165" s="125"/>
    </row>
    <row r="166" spans="1:6" ht="15" customHeight="1" x14ac:dyDescent="0.25">
      <c r="A166" s="79"/>
      <c r="B166" s="70"/>
      <c r="C166" s="123"/>
      <c r="D166" s="73"/>
      <c r="E166" s="124"/>
      <c r="F166" s="125"/>
    </row>
    <row r="167" spans="1:6" ht="15" customHeight="1" x14ac:dyDescent="0.25">
      <c r="A167" s="79"/>
      <c r="B167" s="70"/>
      <c r="C167" s="123"/>
      <c r="D167" s="73"/>
      <c r="E167" s="126"/>
      <c r="F167" s="125"/>
    </row>
    <row r="168" spans="1:6" ht="15" customHeight="1" x14ac:dyDescent="0.25">
      <c r="A168" s="79"/>
      <c r="B168" s="70"/>
      <c r="C168" s="123"/>
      <c r="D168" s="73"/>
      <c r="E168" s="126"/>
      <c r="F168" s="125"/>
    </row>
    <row r="169" spans="1:6" ht="15" customHeight="1" x14ac:dyDescent="0.25">
      <c r="A169" s="79"/>
      <c r="B169" s="70"/>
      <c r="C169" s="123"/>
      <c r="D169" s="73"/>
      <c r="E169" s="126"/>
      <c r="F169" s="125"/>
    </row>
    <row r="170" spans="1:6" ht="15" customHeight="1" x14ac:dyDescent="0.25">
      <c r="A170" s="79"/>
      <c r="B170" s="70"/>
      <c r="C170" s="123"/>
      <c r="D170" s="73"/>
      <c r="E170" s="124"/>
      <c r="F170" s="125"/>
    </row>
    <row r="171" spans="1:6" ht="15" customHeight="1" x14ac:dyDescent="0.25">
      <c r="A171" s="79"/>
      <c r="B171" s="70"/>
      <c r="C171" s="123"/>
      <c r="D171" s="73"/>
      <c r="E171" s="126"/>
      <c r="F171" s="125"/>
    </row>
    <row r="172" spans="1:6" ht="15" customHeight="1" x14ac:dyDescent="0.25">
      <c r="A172" s="79"/>
      <c r="B172" s="70"/>
      <c r="C172" s="123"/>
      <c r="D172" s="73"/>
      <c r="E172" s="126"/>
      <c r="F172" s="125"/>
    </row>
    <row r="173" spans="1:6" ht="15" customHeight="1" x14ac:dyDescent="0.25">
      <c r="A173" s="79"/>
      <c r="B173" s="70"/>
      <c r="C173" s="123"/>
      <c r="D173" s="73"/>
      <c r="E173" s="126"/>
      <c r="F173" s="125"/>
    </row>
    <row r="174" spans="1:6" ht="15" customHeight="1" x14ac:dyDescent="0.25">
      <c r="A174" s="79"/>
      <c r="B174" s="70"/>
      <c r="C174" s="123"/>
      <c r="D174" s="73"/>
      <c r="E174" s="124"/>
      <c r="F174" s="125"/>
    </row>
    <row r="175" spans="1:6" ht="15" customHeight="1" x14ac:dyDescent="0.25">
      <c r="A175" s="79"/>
      <c r="B175" s="70"/>
      <c r="C175" s="123"/>
      <c r="D175" s="73"/>
      <c r="E175" s="126"/>
      <c r="F175" s="125"/>
    </row>
    <row r="176" spans="1:6" ht="15" customHeight="1" x14ac:dyDescent="0.25">
      <c r="A176" s="79"/>
      <c r="B176" s="70"/>
      <c r="C176" s="123"/>
      <c r="D176" s="73"/>
      <c r="E176" s="126"/>
      <c r="F176" s="125"/>
    </row>
    <row r="177" spans="1:6" ht="15" customHeight="1" x14ac:dyDescent="0.25">
      <c r="A177" s="79"/>
      <c r="B177" s="70"/>
      <c r="C177" s="123"/>
      <c r="D177" s="73"/>
      <c r="E177" s="126"/>
      <c r="F177" s="125"/>
    </row>
    <row r="178" spans="1:6" ht="15" customHeight="1" x14ac:dyDescent="0.25">
      <c r="A178" s="79"/>
      <c r="B178" s="70"/>
      <c r="C178" s="123"/>
      <c r="D178" s="73"/>
      <c r="E178" s="124"/>
      <c r="F178" s="125"/>
    </row>
    <row r="179" spans="1:6" ht="15" customHeight="1" x14ac:dyDescent="0.25">
      <c r="A179" s="79"/>
      <c r="B179" s="70"/>
      <c r="C179" s="123"/>
      <c r="D179" s="73"/>
      <c r="E179" s="126"/>
      <c r="F179" s="125"/>
    </row>
    <row r="180" spans="1:6" ht="15" customHeight="1" x14ac:dyDescent="0.25">
      <c r="A180" s="79"/>
      <c r="B180" s="70"/>
      <c r="C180" s="123"/>
      <c r="D180" s="73"/>
      <c r="E180" s="126"/>
      <c r="F180" s="125"/>
    </row>
    <row r="181" spans="1:6" ht="15" customHeight="1" x14ac:dyDescent="0.25">
      <c r="A181" s="79"/>
      <c r="B181" s="70"/>
      <c r="C181" s="123"/>
      <c r="D181" s="73"/>
      <c r="E181" s="126"/>
      <c r="F181" s="125"/>
    </row>
    <row r="182" spans="1:6" ht="15" customHeight="1" x14ac:dyDescent="0.25">
      <c r="A182" s="79"/>
      <c r="B182" s="70"/>
      <c r="C182" s="123"/>
      <c r="D182" s="73"/>
      <c r="E182" s="124"/>
      <c r="F182" s="125"/>
    </row>
    <row r="183" spans="1:6" ht="15" customHeight="1" x14ac:dyDescent="0.25">
      <c r="A183" s="79"/>
      <c r="B183" s="70"/>
      <c r="C183" s="123"/>
      <c r="D183" s="73"/>
      <c r="E183" s="126"/>
      <c r="F183" s="125"/>
    </row>
    <row r="184" spans="1:6" ht="15" customHeight="1" x14ac:dyDescent="0.25">
      <c r="A184" s="79"/>
      <c r="B184" s="70"/>
      <c r="C184" s="123"/>
      <c r="D184" s="73"/>
      <c r="E184" s="126"/>
      <c r="F184" s="125"/>
    </row>
    <row r="185" spans="1:6" ht="15" customHeight="1" x14ac:dyDescent="0.25">
      <c r="A185" s="79"/>
      <c r="B185" s="70"/>
      <c r="C185" s="123"/>
      <c r="D185" s="73"/>
      <c r="E185" s="126"/>
      <c r="F185" s="125"/>
    </row>
    <row r="186" spans="1:6" ht="15" customHeight="1" x14ac:dyDescent="0.25">
      <c r="A186" s="79"/>
      <c r="B186" s="70"/>
      <c r="C186" s="123"/>
      <c r="D186" s="73"/>
      <c r="E186" s="124"/>
      <c r="F186" s="125"/>
    </row>
    <row r="187" spans="1:6" ht="15" customHeight="1" x14ac:dyDescent="0.25">
      <c r="A187" s="79"/>
      <c r="B187" s="70"/>
      <c r="C187" s="123"/>
      <c r="D187" s="73"/>
      <c r="E187" s="126"/>
      <c r="F187" s="125"/>
    </row>
    <row r="188" spans="1:6" ht="15" customHeight="1" x14ac:dyDescent="0.25">
      <c r="A188" s="79"/>
      <c r="B188" s="70"/>
      <c r="C188" s="123"/>
      <c r="D188" s="73"/>
      <c r="E188" s="126"/>
      <c r="F188" s="125"/>
    </row>
    <row r="189" spans="1:6" ht="15" customHeight="1" x14ac:dyDescent="0.25">
      <c r="A189" s="79"/>
      <c r="B189" s="70"/>
      <c r="C189" s="123"/>
      <c r="D189" s="73"/>
      <c r="E189" s="126"/>
      <c r="F189" s="125"/>
    </row>
    <row r="190" spans="1:6" ht="15" customHeight="1" x14ac:dyDescent="0.25">
      <c r="A190" s="79"/>
      <c r="B190" s="70"/>
      <c r="C190" s="123"/>
      <c r="D190" s="73"/>
      <c r="E190" s="124"/>
      <c r="F190" s="125"/>
    </row>
    <row r="191" spans="1:6" ht="15" customHeight="1" x14ac:dyDescent="0.25">
      <c r="A191" s="79"/>
      <c r="B191" s="70"/>
      <c r="C191" s="123"/>
      <c r="D191" s="73"/>
      <c r="E191" s="126"/>
      <c r="F191" s="125"/>
    </row>
    <row r="192" spans="1:6" ht="15" customHeight="1" x14ac:dyDescent="0.25">
      <c r="A192" s="79"/>
      <c r="B192" s="70"/>
      <c r="C192" s="123"/>
      <c r="D192" s="73"/>
      <c r="E192" s="126"/>
      <c r="F192" s="125"/>
    </row>
    <row r="193" spans="1:6" ht="15" customHeight="1" x14ac:dyDescent="0.25">
      <c r="A193" s="79"/>
      <c r="B193" s="70"/>
      <c r="C193" s="123"/>
      <c r="D193" s="73"/>
      <c r="E193" s="126"/>
      <c r="F193" s="125"/>
    </row>
    <row r="194" spans="1:6" ht="15" customHeight="1" x14ac:dyDescent="0.25">
      <c r="A194" s="79"/>
      <c r="B194" s="70"/>
      <c r="C194" s="123"/>
      <c r="D194" s="73"/>
      <c r="E194" s="124"/>
      <c r="F194" s="125"/>
    </row>
    <row r="195" spans="1:6" ht="15" customHeight="1" x14ac:dyDescent="0.25">
      <c r="A195" s="79"/>
      <c r="B195" s="70"/>
      <c r="C195" s="123"/>
      <c r="D195" s="73"/>
      <c r="E195" s="126"/>
      <c r="F195" s="125"/>
    </row>
    <row r="196" spans="1:6" ht="15" customHeight="1" x14ac:dyDescent="0.25">
      <c r="A196" s="79"/>
      <c r="B196" s="70"/>
      <c r="C196" s="123"/>
      <c r="D196" s="73"/>
      <c r="E196" s="126"/>
      <c r="F196" s="125"/>
    </row>
    <row r="197" spans="1:6" ht="15" customHeight="1" x14ac:dyDescent="0.25">
      <c r="A197" s="79"/>
      <c r="B197" s="70"/>
      <c r="C197" s="123"/>
      <c r="D197" s="73"/>
      <c r="E197" s="126"/>
      <c r="F197" s="125"/>
    </row>
    <row r="198" spans="1:6" ht="15" customHeight="1" x14ac:dyDescent="0.25">
      <c r="A198" s="79"/>
      <c r="B198" s="70"/>
      <c r="C198" s="123"/>
      <c r="D198" s="73"/>
      <c r="E198" s="124"/>
      <c r="F198" s="125"/>
    </row>
    <row r="199" spans="1:6" ht="15" customHeight="1" x14ac:dyDescent="0.25">
      <c r="A199" s="79"/>
      <c r="B199" s="70"/>
      <c r="C199" s="123"/>
      <c r="D199" s="73"/>
      <c r="E199" s="126"/>
      <c r="F199" s="125"/>
    </row>
    <row r="200" spans="1:6" ht="15" customHeight="1" x14ac:dyDescent="0.25">
      <c r="A200" s="79"/>
      <c r="B200" s="70"/>
      <c r="C200" s="123"/>
      <c r="D200" s="73"/>
      <c r="E200" s="126"/>
      <c r="F200" s="125"/>
    </row>
    <row r="201" spans="1:6" ht="15" customHeight="1" x14ac:dyDescent="0.25">
      <c r="A201" s="79"/>
      <c r="B201" s="70"/>
      <c r="C201" s="123"/>
      <c r="D201" s="73"/>
      <c r="E201" s="126"/>
      <c r="F201" s="125"/>
    </row>
    <row r="202" spans="1:6" ht="15" customHeight="1" x14ac:dyDescent="0.25">
      <c r="A202" s="79"/>
      <c r="B202" s="70"/>
      <c r="C202" s="123"/>
      <c r="D202" s="73"/>
      <c r="E202" s="124"/>
      <c r="F202" s="125"/>
    </row>
    <row r="203" spans="1:6" ht="15" customHeight="1" x14ac:dyDescent="0.25">
      <c r="A203" s="79"/>
      <c r="B203" s="70"/>
      <c r="C203" s="123"/>
      <c r="D203" s="73"/>
      <c r="E203" s="126"/>
      <c r="F203" s="125"/>
    </row>
    <row r="204" spans="1:6" ht="15" customHeight="1" x14ac:dyDescent="0.25">
      <c r="A204" s="79"/>
      <c r="B204" s="70"/>
      <c r="C204" s="123"/>
      <c r="D204" s="73"/>
      <c r="E204" s="126"/>
      <c r="F204" s="125"/>
    </row>
    <row r="205" spans="1:6" ht="15" customHeight="1" x14ac:dyDescent="0.25">
      <c r="A205" s="79"/>
      <c r="B205" s="70"/>
      <c r="C205" s="123"/>
      <c r="D205" s="73"/>
      <c r="E205" s="126"/>
      <c r="F205" s="125"/>
    </row>
    <row r="206" spans="1:6" ht="15" customHeight="1" x14ac:dyDescent="0.25">
      <c r="A206" s="79"/>
      <c r="B206" s="70"/>
      <c r="C206" s="123"/>
      <c r="D206" s="73"/>
      <c r="E206" s="124"/>
      <c r="F206" s="125"/>
    </row>
    <row r="207" spans="1:6" ht="15" customHeight="1" x14ac:dyDescent="0.25">
      <c r="A207" s="79"/>
      <c r="B207" s="70"/>
      <c r="C207" s="123"/>
      <c r="D207" s="73"/>
      <c r="E207" s="126"/>
      <c r="F207" s="125"/>
    </row>
    <row r="208" spans="1:6" ht="15" customHeight="1" x14ac:dyDescent="0.25">
      <c r="A208" s="79"/>
      <c r="B208" s="70"/>
      <c r="C208" s="123"/>
      <c r="D208" s="73"/>
      <c r="E208" s="126"/>
      <c r="F208" s="125"/>
    </row>
    <row r="209" spans="1:6" ht="15" customHeight="1" x14ac:dyDescent="0.25">
      <c r="A209" s="69"/>
      <c r="B209" s="70"/>
      <c r="C209" s="123"/>
      <c r="D209" s="123"/>
      <c r="E209" s="126"/>
      <c r="F209" s="125"/>
    </row>
    <row r="210" spans="1:6" ht="15" customHeight="1" x14ac:dyDescent="0.25">
      <c r="A210" s="79"/>
      <c r="B210" s="70"/>
      <c r="C210" s="123"/>
      <c r="D210" s="73"/>
      <c r="E210" s="124"/>
      <c r="F210" s="125"/>
    </row>
    <row r="211" spans="1:6" ht="15" customHeight="1" x14ac:dyDescent="0.25">
      <c r="A211" s="79"/>
      <c r="B211" s="70"/>
      <c r="C211" s="123"/>
      <c r="D211" s="73"/>
      <c r="E211" s="126"/>
      <c r="F211" s="125"/>
    </row>
    <row r="212" spans="1:6" ht="15" customHeight="1" x14ac:dyDescent="0.25">
      <c r="A212" s="79"/>
      <c r="B212" s="70"/>
      <c r="C212" s="123"/>
      <c r="D212" s="73"/>
      <c r="E212" s="126"/>
      <c r="F212" s="125"/>
    </row>
    <row r="213" spans="1:6" ht="15" customHeight="1" x14ac:dyDescent="0.25">
      <c r="A213" s="79"/>
      <c r="B213" s="70"/>
      <c r="C213" s="123"/>
      <c r="D213" s="73"/>
      <c r="E213" s="126"/>
      <c r="F213" s="125"/>
    </row>
    <row r="214" spans="1:6" ht="15" customHeight="1" x14ac:dyDescent="0.25">
      <c r="A214" s="79"/>
      <c r="B214" s="70"/>
      <c r="C214" s="123"/>
      <c r="D214" s="73"/>
      <c r="E214" s="124"/>
      <c r="F214" s="125"/>
    </row>
    <row r="215" spans="1:6" ht="15" customHeight="1" x14ac:dyDescent="0.25">
      <c r="A215" s="79"/>
      <c r="B215" s="70"/>
      <c r="C215" s="123"/>
      <c r="D215" s="73"/>
      <c r="E215" s="126"/>
      <c r="F215" s="125"/>
    </row>
    <row r="216" spans="1:6" ht="15" customHeight="1" x14ac:dyDescent="0.25">
      <c r="A216" s="79"/>
      <c r="B216" s="70"/>
      <c r="C216" s="123"/>
      <c r="D216" s="73"/>
      <c r="E216" s="126"/>
      <c r="F216" s="125"/>
    </row>
    <row r="217" spans="1:6" ht="15" customHeight="1" x14ac:dyDescent="0.25">
      <c r="A217" s="79"/>
      <c r="B217" s="70"/>
      <c r="C217" s="123"/>
      <c r="D217" s="73"/>
      <c r="E217" s="126"/>
      <c r="F217" s="125"/>
    </row>
    <row r="218" spans="1:6" ht="15" customHeight="1" x14ac:dyDescent="0.25">
      <c r="A218" s="79"/>
      <c r="B218" s="70"/>
      <c r="C218" s="123"/>
      <c r="D218" s="73"/>
      <c r="E218" s="124"/>
      <c r="F218" s="125"/>
    </row>
    <row r="219" spans="1:6" ht="15" customHeight="1" x14ac:dyDescent="0.25">
      <c r="A219" s="79"/>
      <c r="B219" s="70"/>
      <c r="C219" s="123"/>
      <c r="D219" s="73"/>
      <c r="E219" s="126"/>
      <c r="F219" s="125"/>
    </row>
    <row r="220" spans="1:6" ht="15" customHeight="1" x14ac:dyDescent="0.25">
      <c r="A220" s="79"/>
      <c r="B220" s="70"/>
      <c r="C220" s="123"/>
      <c r="D220" s="73"/>
      <c r="E220" s="126"/>
      <c r="F220" s="125"/>
    </row>
    <row r="221" spans="1:6" ht="15" customHeight="1" x14ac:dyDescent="0.25">
      <c r="A221" s="79"/>
      <c r="B221" s="70"/>
      <c r="C221" s="123"/>
      <c r="D221" s="73"/>
      <c r="E221" s="126"/>
      <c r="F221" s="125"/>
    </row>
    <row r="222" spans="1:6" ht="15" customHeight="1" x14ac:dyDescent="0.25">
      <c r="A222" s="79"/>
      <c r="B222" s="70"/>
      <c r="C222" s="123"/>
      <c r="D222" s="73"/>
      <c r="E222" s="124"/>
      <c r="F222" s="125"/>
    </row>
    <row r="223" spans="1:6" ht="15" customHeight="1" x14ac:dyDescent="0.25">
      <c r="A223" s="79"/>
      <c r="B223" s="70"/>
      <c r="C223" s="123"/>
      <c r="D223" s="73"/>
      <c r="E223" s="126"/>
      <c r="F223" s="125"/>
    </row>
    <row r="224" spans="1:6" ht="15" customHeight="1" x14ac:dyDescent="0.25">
      <c r="A224" s="79"/>
      <c r="B224" s="70"/>
      <c r="C224" s="123"/>
      <c r="D224" s="73"/>
      <c r="E224" s="126"/>
      <c r="F224" s="125"/>
    </row>
    <row r="225" spans="1:6" ht="15" customHeight="1" x14ac:dyDescent="0.25">
      <c r="A225" s="79"/>
      <c r="B225" s="70"/>
      <c r="C225" s="123"/>
      <c r="D225" s="73"/>
      <c r="E225" s="126"/>
      <c r="F225" s="125"/>
    </row>
    <row r="226" spans="1:6" ht="15" customHeight="1" x14ac:dyDescent="0.25">
      <c r="A226" s="79"/>
      <c r="B226" s="70"/>
      <c r="C226" s="123"/>
      <c r="D226" s="73"/>
      <c r="E226" s="124"/>
      <c r="F226" s="125"/>
    </row>
    <row r="227" spans="1:6" ht="15" customHeight="1" x14ac:dyDescent="0.25">
      <c r="A227" s="79"/>
      <c r="B227" s="70"/>
      <c r="C227" s="123"/>
      <c r="D227" s="73"/>
      <c r="E227" s="126"/>
      <c r="F227" s="125"/>
    </row>
    <row r="228" spans="1:6" ht="15" customHeight="1" x14ac:dyDescent="0.25">
      <c r="A228" s="79"/>
      <c r="B228" s="70"/>
      <c r="C228" s="123"/>
      <c r="D228" s="73"/>
      <c r="E228" s="126"/>
      <c r="F228" s="125"/>
    </row>
    <row r="229" spans="1:6" ht="15" customHeight="1" x14ac:dyDescent="0.25">
      <c r="A229" s="79"/>
      <c r="B229" s="70"/>
      <c r="C229" s="123"/>
      <c r="D229" s="73"/>
      <c r="E229" s="126"/>
      <c r="F229" s="125"/>
    </row>
    <row r="230" spans="1:6" ht="15" customHeight="1" x14ac:dyDescent="0.25">
      <c r="A230" s="79"/>
      <c r="B230" s="70"/>
      <c r="C230" s="123"/>
      <c r="D230" s="73"/>
      <c r="E230" s="124"/>
      <c r="F230" s="125"/>
    </row>
    <row r="231" spans="1:6" ht="15" customHeight="1" x14ac:dyDescent="0.25">
      <c r="A231" s="79"/>
      <c r="B231" s="70"/>
      <c r="C231" s="123"/>
      <c r="D231" s="73"/>
      <c r="E231" s="126"/>
      <c r="F231" s="125"/>
    </row>
    <row r="232" spans="1:6" ht="15" customHeight="1" x14ac:dyDescent="0.25">
      <c r="A232" s="79"/>
      <c r="B232" s="70"/>
      <c r="C232" s="123"/>
      <c r="D232" s="73"/>
      <c r="E232" s="126"/>
      <c r="F232" s="125"/>
    </row>
    <row r="233" spans="1:6" ht="15" customHeight="1" x14ac:dyDescent="0.25">
      <c r="A233" s="79"/>
      <c r="B233" s="70"/>
      <c r="C233" s="123"/>
      <c r="D233" s="73"/>
      <c r="E233" s="126"/>
      <c r="F233" s="125"/>
    </row>
    <row r="234" spans="1:6" ht="15" customHeight="1" x14ac:dyDescent="0.25">
      <c r="A234" s="79"/>
      <c r="B234" s="70"/>
      <c r="C234" s="123"/>
      <c r="D234" s="73"/>
      <c r="E234" s="124"/>
      <c r="F234" s="125"/>
    </row>
    <row r="235" spans="1:6" ht="15" customHeight="1" x14ac:dyDescent="0.25">
      <c r="A235" s="79"/>
      <c r="B235" s="70"/>
      <c r="C235" s="123"/>
      <c r="D235" s="73"/>
      <c r="E235" s="126"/>
      <c r="F235" s="125"/>
    </row>
    <row r="236" spans="1:6" ht="15" customHeight="1" x14ac:dyDescent="0.25">
      <c r="A236" s="79"/>
      <c r="B236" s="70"/>
      <c r="C236" s="123"/>
      <c r="D236" s="73"/>
      <c r="E236" s="126"/>
      <c r="F236" s="125"/>
    </row>
    <row r="237" spans="1:6" ht="15" customHeight="1" x14ac:dyDescent="0.25">
      <c r="A237" s="79"/>
      <c r="B237" s="70"/>
      <c r="C237" s="123"/>
      <c r="D237" s="73"/>
      <c r="E237" s="126"/>
      <c r="F237" s="125"/>
    </row>
    <row r="238" spans="1:6" ht="15" customHeight="1" x14ac:dyDescent="0.25">
      <c r="A238" s="79"/>
      <c r="B238" s="70"/>
      <c r="C238" s="123"/>
      <c r="D238" s="73"/>
      <c r="E238" s="124"/>
      <c r="F238" s="125"/>
    </row>
    <row r="239" spans="1:6" ht="15" customHeight="1" x14ac:dyDescent="0.25">
      <c r="A239" s="79"/>
      <c r="B239" s="70"/>
      <c r="C239" s="123"/>
      <c r="D239" s="73"/>
      <c r="E239" s="126"/>
      <c r="F239" s="125"/>
    </row>
    <row r="240" spans="1:6" ht="15" customHeight="1" x14ac:dyDescent="0.25">
      <c r="A240" s="79"/>
      <c r="B240" s="70"/>
      <c r="C240" s="123"/>
      <c r="D240" s="73"/>
      <c r="E240" s="126"/>
      <c r="F240" s="125"/>
    </row>
    <row r="241" spans="1:6" ht="15" customHeight="1" x14ac:dyDescent="0.25">
      <c r="A241" s="69"/>
      <c r="B241" s="70"/>
      <c r="C241" s="123"/>
      <c r="D241" s="123"/>
      <c r="E241" s="126"/>
      <c r="F241" s="125"/>
    </row>
    <row r="242" spans="1:6" ht="15" customHeight="1" x14ac:dyDescent="0.25">
      <c r="A242" s="79"/>
      <c r="B242" s="70"/>
      <c r="C242" s="123"/>
      <c r="D242" s="73"/>
      <c r="E242" s="124"/>
      <c r="F242" s="125"/>
    </row>
    <row r="243" spans="1:6" ht="15" customHeight="1" x14ac:dyDescent="0.25">
      <c r="A243" s="79"/>
      <c r="B243" s="70"/>
      <c r="C243" s="123"/>
      <c r="D243" s="73"/>
      <c r="E243" s="126"/>
      <c r="F243" s="125"/>
    </row>
    <row r="244" spans="1:6" ht="15" customHeight="1" x14ac:dyDescent="0.25">
      <c r="A244" s="79"/>
      <c r="B244" s="70"/>
      <c r="C244" s="123"/>
      <c r="D244" s="73"/>
      <c r="E244" s="126"/>
      <c r="F244" s="125"/>
    </row>
    <row r="245" spans="1:6" ht="15" customHeight="1" x14ac:dyDescent="0.25">
      <c r="A245" s="79"/>
      <c r="B245" s="70"/>
      <c r="C245" s="123"/>
      <c r="D245" s="73"/>
      <c r="E245" s="126"/>
      <c r="F245" s="125"/>
    </row>
    <row r="246" spans="1:6" ht="15" customHeight="1" x14ac:dyDescent="0.25">
      <c r="A246" s="79"/>
      <c r="B246" s="70"/>
      <c r="C246" s="123"/>
      <c r="D246" s="73"/>
      <c r="E246" s="124"/>
      <c r="F246" s="125"/>
    </row>
    <row r="247" spans="1:6" ht="15" customHeight="1" x14ac:dyDescent="0.25">
      <c r="A247" s="79"/>
      <c r="B247" s="70"/>
      <c r="C247" s="123"/>
      <c r="D247" s="73"/>
      <c r="E247" s="126"/>
      <c r="F247" s="125"/>
    </row>
    <row r="248" spans="1:6" ht="15" customHeight="1" x14ac:dyDescent="0.25">
      <c r="A248" s="79"/>
      <c r="B248" s="70"/>
      <c r="C248" s="123"/>
      <c r="D248" s="73"/>
      <c r="E248" s="126"/>
      <c r="F248" s="125"/>
    </row>
    <row r="249" spans="1:6" ht="15" customHeight="1" x14ac:dyDescent="0.25">
      <c r="A249" s="79"/>
      <c r="B249" s="70"/>
      <c r="C249" s="123"/>
      <c r="D249" s="73"/>
      <c r="E249" s="126"/>
      <c r="F249" s="125"/>
    </row>
    <row r="250" spans="1:6" ht="15" customHeight="1" x14ac:dyDescent="0.25">
      <c r="A250" s="79"/>
      <c r="B250" s="70"/>
      <c r="C250" s="123"/>
      <c r="D250" s="73"/>
      <c r="E250" s="124"/>
      <c r="F250" s="125"/>
    </row>
    <row r="251" spans="1:6" ht="15" customHeight="1" x14ac:dyDescent="0.25">
      <c r="A251" s="79"/>
      <c r="B251" s="70"/>
      <c r="C251" s="123"/>
      <c r="D251" s="73"/>
      <c r="E251" s="126"/>
      <c r="F251" s="125"/>
    </row>
    <row r="252" spans="1:6" ht="15" customHeight="1" x14ac:dyDescent="0.25">
      <c r="A252" s="69"/>
      <c r="B252" s="70"/>
      <c r="C252" s="123"/>
      <c r="D252" s="123"/>
      <c r="E252" s="126"/>
      <c r="F252" s="125"/>
    </row>
    <row r="253" spans="1:6" ht="15" customHeight="1" x14ac:dyDescent="0.25">
      <c r="A253" s="79"/>
      <c r="B253" s="70"/>
      <c r="C253" s="123"/>
      <c r="D253" s="73"/>
      <c r="E253" s="126"/>
      <c r="F253" s="125"/>
    </row>
    <row r="254" spans="1:6" ht="15" customHeight="1" x14ac:dyDescent="0.25">
      <c r="A254" s="79"/>
      <c r="B254" s="70"/>
      <c r="C254" s="73"/>
      <c r="D254" s="73"/>
      <c r="E254" s="126"/>
      <c r="F254" s="125"/>
    </row>
    <row r="255" spans="1:6" ht="15" customHeight="1" x14ac:dyDescent="0.25">
      <c r="A255" s="127"/>
      <c r="B255" s="128"/>
      <c r="C255" s="100"/>
      <c r="D255" s="100"/>
      <c r="E255" s="129"/>
      <c r="F255" s="125"/>
    </row>
    <row r="256" spans="1:6" ht="15" customHeight="1" x14ac:dyDescent="0.25">
      <c r="A256" s="69"/>
      <c r="B256" s="70"/>
      <c r="C256" s="123"/>
      <c r="D256" s="123"/>
      <c r="E256" s="126"/>
      <c r="F256" s="125"/>
    </row>
    <row r="257" spans="1:6" ht="15" customHeight="1" x14ac:dyDescent="0.25">
      <c r="A257" s="79"/>
      <c r="B257" s="70"/>
      <c r="C257" s="123"/>
      <c r="D257" s="73"/>
      <c r="E257" s="126"/>
      <c r="F257" s="125"/>
    </row>
    <row r="258" spans="1:6" ht="15" customHeight="1" x14ac:dyDescent="0.25">
      <c r="A258" s="79"/>
      <c r="B258" s="70"/>
      <c r="C258" s="123"/>
      <c r="D258" s="73"/>
      <c r="E258" s="126"/>
      <c r="F258" s="125"/>
    </row>
    <row r="259" spans="1:6" ht="15" customHeight="1" x14ac:dyDescent="0.25">
      <c r="A259" s="79"/>
      <c r="B259" s="70"/>
      <c r="C259" s="123"/>
      <c r="D259" s="73"/>
      <c r="E259" s="126"/>
      <c r="F259" s="125"/>
    </row>
    <row r="260" spans="1:6" ht="15" customHeight="1" x14ac:dyDescent="0.25">
      <c r="A260" s="79"/>
      <c r="B260" s="70"/>
      <c r="C260" s="123"/>
      <c r="D260" s="73"/>
      <c r="E260" s="126"/>
      <c r="F260" s="125"/>
    </row>
    <row r="261" spans="1:6" ht="15" customHeight="1" x14ac:dyDescent="0.25">
      <c r="A261" s="79"/>
      <c r="B261" s="70"/>
      <c r="C261" s="123"/>
      <c r="D261" s="73"/>
      <c r="E261" s="126"/>
      <c r="F261" s="125"/>
    </row>
    <row r="262" spans="1:6" ht="15" customHeight="1" x14ac:dyDescent="0.25">
      <c r="A262" s="79"/>
      <c r="B262" s="70"/>
      <c r="C262" s="123"/>
      <c r="D262" s="73"/>
      <c r="E262" s="126"/>
      <c r="F262" s="125"/>
    </row>
    <row r="263" spans="1:6" ht="15" customHeight="1" x14ac:dyDescent="0.25">
      <c r="A263" s="79"/>
      <c r="B263" s="70"/>
      <c r="C263" s="123"/>
      <c r="D263" s="73"/>
      <c r="E263" s="126"/>
      <c r="F263" s="125"/>
    </row>
    <row r="264" spans="1:6" ht="15" customHeight="1" x14ac:dyDescent="0.25">
      <c r="A264" s="79"/>
      <c r="B264" s="70"/>
      <c r="C264" s="123"/>
      <c r="D264" s="73"/>
      <c r="E264" s="126"/>
      <c r="F264" s="125"/>
    </row>
    <row r="265" spans="1:6" ht="15" customHeight="1" x14ac:dyDescent="0.25">
      <c r="A265" s="79"/>
      <c r="B265" s="70"/>
      <c r="C265" s="123"/>
      <c r="D265" s="73"/>
      <c r="E265" s="126"/>
      <c r="F265" s="125"/>
    </row>
    <row r="266" spans="1:6" ht="15" customHeight="1" x14ac:dyDescent="0.25">
      <c r="A266" s="79"/>
      <c r="B266" s="70"/>
      <c r="C266" s="123"/>
      <c r="D266" s="73"/>
      <c r="E266" s="126"/>
      <c r="F266" s="125"/>
    </row>
    <row r="267" spans="1:6" ht="15" customHeight="1" x14ac:dyDescent="0.25">
      <c r="A267" s="79"/>
      <c r="B267" s="70"/>
      <c r="C267" s="123"/>
      <c r="D267" s="73"/>
      <c r="E267" s="126"/>
      <c r="F267" s="125"/>
    </row>
    <row r="268" spans="1:6" ht="15" customHeight="1" x14ac:dyDescent="0.25">
      <c r="A268" s="79"/>
      <c r="B268" s="70"/>
      <c r="C268" s="123"/>
      <c r="D268" s="73"/>
      <c r="E268" s="126"/>
      <c r="F268" s="125"/>
    </row>
    <row r="269" spans="1:6" ht="15" customHeight="1" x14ac:dyDescent="0.25">
      <c r="A269" s="79"/>
      <c r="B269" s="70"/>
      <c r="C269" s="123"/>
      <c r="D269" s="73"/>
      <c r="E269" s="126"/>
      <c r="F269" s="125"/>
    </row>
    <row r="270" spans="1:6" ht="15" customHeight="1" x14ac:dyDescent="0.25">
      <c r="A270" s="79"/>
      <c r="B270" s="70"/>
      <c r="C270" s="123"/>
      <c r="D270" s="73"/>
      <c r="E270" s="126"/>
      <c r="F270" s="125"/>
    </row>
    <row r="271" spans="1:6" ht="15" customHeight="1" x14ac:dyDescent="0.25">
      <c r="A271" s="79"/>
      <c r="B271" s="70"/>
      <c r="C271" s="123"/>
      <c r="D271" s="73"/>
      <c r="E271" s="126"/>
      <c r="F271" s="125"/>
    </row>
    <row r="272" spans="1:6" ht="15" customHeight="1" x14ac:dyDescent="0.25">
      <c r="A272" s="79"/>
      <c r="B272" s="70"/>
      <c r="C272" s="123"/>
      <c r="D272" s="73"/>
      <c r="E272" s="126"/>
      <c r="F272" s="125"/>
    </row>
    <row r="273" spans="1:6" ht="15" customHeight="1" x14ac:dyDescent="0.25">
      <c r="A273" s="79"/>
      <c r="B273" s="70"/>
      <c r="C273" s="123"/>
      <c r="D273" s="73"/>
      <c r="E273" s="126"/>
      <c r="F273" s="125"/>
    </row>
    <row r="274" spans="1:6" ht="15" customHeight="1" x14ac:dyDescent="0.25">
      <c r="A274" s="79"/>
      <c r="B274" s="70"/>
      <c r="C274" s="123"/>
      <c r="D274" s="73"/>
      <c r="E274" s="126"/>
      <c r="F274" s="125"/>
    </row>
    <row r="275" spans="1:6" ht="15" customHeight="1" x14ac:dyDescent="0.25">
      <c r="A275" s="79"/>
      <c r="B275" s="70"/>
      <c r="C275" s="123"/>
      <c r="D275" s="73"/>
      <c r="E275" s="126"/>
      <c r="F275" s="125"/>
    </row>
    <row r="276" spans="1:6" ht="15" customHeight="1" x14ac:dyDescent="0.25">
      <c r="A276" s="79"/>
      <c r="B276" s="70"/>
      <c r="C276" s="123"/>
      <c r="D276" s="73"/>
      <c r="E276" s="126"/>
      <c r="F276" s="125"/>
    </row>
    <row r="277" spans="1:6" ht="15" customHeight="1" x14ac:dyDescent="0.25">
      <c r="A277" s="79"/>
      <c r="B277" s="70"/>
      <c r="C277" s="123"/>
      <c r="D277" s="73"/>
      <c r="E277" s="126"/>
      <c r="F277" s="125"/>
    </row>
    <row r="278" spans="1:6" ht="15" customHeight="1" x14ac:dyDescent="0.25">
      <c r="A278" s="79"/>
      <c r="B278" s="70"/>
      <c r="C278" s="123"/>
      <c r="D278" s="73"/>
      <c r="E278" s="126"/>
      <c r="F278" s="125"/>
    </row>
    <row r="279" spans="1:6" ht="15" customHeight="1" x14ac:dyDescent="0.25">
      <c r="A279" s="79"/>
      <c r="B279" s="70"/>
      <c r="C279" s="123"/>
      <c r="D279" s="73"/>
      <c r="E279" s="126"/>
      <c r="F279" s="125"/>
    </row>
    <row r="280" spans="1:6" ht="15" customHeight="1" x14ac:dyDescent="0.25">
      <c r="A280" s="79"/>
      <c r="B280" s="70"/>
      <c r="C280" s="123"/>
      <c r="D280" s="73"/>
      <c r="E280" s="126"/>
      <c r="F280" s="125"/>
    </row>
    <row r="281" spans="1:6" ht="15" customHeight="1" x14ac:dyDescent="0.25">
      <c r="A281" s="79"/>
      <c r="B281" s="70"/>
      <c r="C281" s="123"/>
      <c r="D281" s="73"/>
      <c r="E281" s="126"/>
      <c r="F281" s="125"/>
    </row>
    <row r="282" spans="1:6" ht="15" customHeight="1" x14ac:dyDescent="0.25">
      <c r="A282" s="79"/>
      <c r="B282" s="70"/>
      <c r="C282" s="123"/>
      <c r="D282" s="73"/>
      <c r="E282" s="126"/>
      <c r="F282" s="125"/>
    </row>
    <row r="283" spans="1:6" ht="15" customHeight="1" x14ac:dyDescent="0.25">
      <c r="A283" s="79"/>
      <c r="B283" s="70"/>
      <c r="C283" s="123"/>
      <c r="D283" s="73"/>
      <c r="E283" s="126"/>
      <c r="F283" s="125"/>
    </row>
    <row r="284" spans="1:6" ht="15" customHeight="1" x14ac:dyDescent="0.25">
      <c r="A284" s="79"/>
      <c r="B284" s="70"/>
      <c r="C284" s="123"/>
      <c r="D284" s="73"/>
      <c r="E284" s="126"/>
      <c r="F284" s="125"/>
    </row>
    <row r="285" spans="1:6" ht="15" customHeight="1" x14ac:dyDescent="0.25">
      <c r="A285" s="79"/>
      <c r="B285" s="70"/>
      <c r="C285" s="123"/>
      <c r="D285" s="73"/>
      <c r="E285" s="126"/>
      <c r="F285" s="125"/>
    </row>
    <row r="286" spans="1:6" ht="15" customHeight="1" x14ac:dyDescent="0.25">
      <c r="A286" s="79"/>
      <c r="B286" s="70"/>
      <c r="C286" s="123"/>
      <c r="D286" s="73"/>
      <c r="E286" s="126"/>
      <c r="F286" s="125"/>
    </row>
    <row r="287" spans="1:6" ht="15" customHeight="1" x14ac:dyDescent="0.25">
      <c r="A287" s="79"/>
      <c r="B287" s="70"/>
      <c r="C287" s="123"/>
      <c r="D287" s="73"/>
      <c r="E287" s="126"/>
      <c r="F287" s="125"/>
    </row>
    <row r="288" spans="1:6" ht="15" customHeight="1" x14ac:dyDescent="0.25">
      <c r="A288" s="79"/>
      <c r="B288" s="70"/>
      <c r="C288" s="123"/>
      <c r="D288" s="73"/>
      <c r="E288" s="126"/>
      <c r="F288" s="125"/>
    </row>
    <row r="289" spans="1:6" ht="15" customHeight="1" x14ac:dyDescent="0.25">
      <c r="A289" s="79"/>
      <c r="B289" s="70"/>
      <c r="C289" s="123"/>
      <c r="D289" s="73"/>
      <c r="E289" s="126"/>
      <c r="F289" s="125"/>
    </row>
    <row r="290" spans="1:6" ht="15" customHeight="1" x14ac:dyDescent="0.25">
      <c r="A290" s="79"/>
      <c r="B290" s="70"/>
      <c r="C290" s="123"/>
      <c r="D290" s="73"/>
      <c r="E290" s="126"/>
      <c r="F290" s="125"/>
    </row>
    <row r="291" spans="1:6" ht="15" customHeight="1" x14ac:dyDescent="0.25">
      <c r="A291" s="79"/>
      <c r="B291" s="70"/>
      <c r="C291" s="123"/>
      <c r="D291" s="73"/>
      <c r="E291" s="126"/>
      <c r="F291" s="125"/>
    </row>
    <row r="292" spans="1:6" ht="15" customHeight="1" x14ac:dyDescent="0.25">
      <c r="A292" s="79"/>
      <c r="B292" s="70"/>
      <c r="C292" s="123"/>
      <c r="D292" s="73"/>
      <c r="E292" s="126"/>
      <c r="F292" s="125"/>
    </row>
    <row r="293" spans="1:6" ht="15" customHeight="1" x14ac:dyDescent="0.25">
      <c r="A293" s="79"/>
      <c r="B293" s="70"/>
      <c r="C293" s="123"/>
      <c r="D293" s="73"/>
      <c r="E293" s="126"/>
      <c r="F293" s="125"/>
    </row>
    <row r="294" spans="1:6" ht="15" customHeight="1" x14ac:dyDescent="0.25">
      <c r="A294" s="79"/>
      <c r="B294" s="70"/>
      <c r="C294" s="123"/>
      <c r="D294" s="73"/>
      <c r="E294" s="126"/>
      <c r="F294" s="125"/>
    </row>
    <row r="295" spans="1:6" ht="15" customHeight="1" x14ac:dyDescent="0.25">
      <c r="A295" s="79"/>
      <c r="B295" s="70"/>
      <c r="C295" s="123"/>
      <c r="D295" s="73"/>
      <c r="E295" s="126"/>
      <c r="F295" s="125"/>
    </row>
    <row r="296" spans="1:6" ht="15" customHeight="1" x14ac:dyDescent="0.25">
      <c r="A296" s="79"/>
      <c r="B296" s="70"/>
      <c r="C296" s="123"/>
      <c r="D296" s="73"/>
      <c r="E296" s="126"/>
      <c r="F296" s="125"/>
    </row>
    <row r="297" spans="1:6" ht="15" customHeight="1" x14ac:dyDescent="0.25">
      <c r="A297" s="79"/>
      <c r="B297" s="70"/>
      <c r="C297" s="123"/>
      <c r="D297" s="73"/>
      <c r="E297" s="126"/>
      <c r="F297" s="125"/>
    </row>
    <row r="298" spans="1:6" ht="15" customHeight="1" x14ac:dyDescent="0.25">
      <c r="A298" s="79"/>
      <c r="B298" s="70"/>
      <c r="C298" s="123"/>
      <c r="D298" s="73"/>
      <c r="E298" s="126"/>
      <c r="F298" s="125"/>
    </row>
    <row r="299" spans="1:6" ht="15" customHeight="1" x14ac:dyDescent="0.25">
      <c r="A299" s="79"/>
      <c r="B299" s="70"/>
      <c r="C299" s="123"/>
      <c r="D299" s="73"/>
      <c r="E299" s="126"/>
      <c r="F299" s="125"/>
    </row>
    <row r="300" spans="1:6" ht="15" customHeight="1" x14ac:dyDescent="0.25">
      <c r="A300" s="79"/>
      <c r="B300" s="70"/>
      <c r="C300" s="123"/>
      <c r="D300" s="73"/>
      <c r="E300" s="126"/>
      <c r="F300" s="125"/>
    </row>
    <row r="301" spans="1:6" ht="15" customHeight="1" x14ac:dyDescent="0.25">
      <c r="A301" s="79"/>
      <c r="B301" s="70"/>
      <c r="C301" s="123"/>
      <c r="D301" s="73"/>
      <c r="E301" s="126"/>
      <c r="F301" s="125"/>
    </row>
    <row r="302" spans="1:6" ht="15" customHeight="1" x14ac:dyDescent="0.25">
      <c r="A302" s="79"/>
      <c r="B302" s="70"/>
      <c r="C302" s="123"/>
      <c r="D302" s="73"/>
      <c r="E302" s="126"/>
      <c r="F302" s="125"/>
    </row>
    <row r="303" spans="1:6" ht="15" customHeight="1" x14ac:dyDescent="0.25">
      <c r="A303" s="79"/>
      <c r="B303" s="70"/>
      <c r="C303" s="123"/>
      <c r="D303" s="73"/>
      <c r="E303" s="126"/>
      <c r="F303" s="125"/>
    </row>
    <row r="304" spans="1:6" ht="15" customHeight="1" x14ac:dyDescent="0.25">
      <c r="A304" s="79"/>
      <c r="B304" s="70"/>
      <c r="C304" s="123"/>
      <c r="D304" s="73"/>
      <c r="E304" s="126"/>
      <c r="F304" s="125"/>
    </row>
    <row r="305" spans="1:6" ht="15" customHeight="1" x14ac:dyDescent="0.25">
      <c r="A305" s="79"/>
      <c r="B305" s="70"/>
      <c r="C305" s="123"/>
      <c r="D305" s="73"/>
      <c r="E305" s="126"/>
      <c r="F305" s="125"/>
    </row>
    <row r="306" spans="1:6" ht="15" customHeight="1" x14ac:dyDescent="0.25">
      <c r="A306" s="79"/>
      <c r="B306" s="70"/>
      <c r="C306" s="123"/>
      <c r="D306" s="73"/>
      <c r="E306" s="126"/>
      <c r="F306" s="125"/>
    </row>
    <row r="307" spans="1:6" ht="15" customHeight="1" x14ac:dyDescent="0.25">
      <c r="A307" s="79"/>
      <c r="B307" s="70"/>
      <c r="C307" s="123"/>
      <c r="D307" s="73"/>
      <c r="E307" s="126"/>
      <c r="F307" s="125"/>
    </row>
    <row r="308" spans="1:6" ht="15" customHeight="1" x14ac:dyDescent="0.25">
      <c r="A308" s="79"/>
      <c r="B308" s="70"/>
      <c r="C308" s="123"/>
      <c r="D308" s="73"/>
      <c r="E308" s="126"/>
      <c r="F308" s="125"/>
    </row>
    <row r="309" spans="1:6" ht="15" customHeight="1" x14ac:dyDescent="0.25">
      <c r="A309" s="79"/>
      <c r="B309" s="70"/>
      <c r="C309" s="123"/>
      <c r="D309" s="73"/>
      <c r="E309" s="126"/>
      <c r="F309" s="125"/>
    </row>
    <row r="310" spans="1:6" ht="15" customHeight="1" x14ac:dyDescent="0.25">
      <c r="A310" s="79"/>
      <c r="B310" s="70"/>
      <c r="C310" s="123"/>
      <c r="D310" s="73"/>
      <c r="E310" s="126"/>
      <c r="F310" s="125"/>
    </row>
    <row r="311" spans="1:6" ht="15" customHeight="1" x14ac:dyDescent="0.25">
      <c r="A311" s="79"/>
      <c r="B311" s="70"/>
      <c r="C311" s="123"/>
      <c r="D311" s="73"/>
      <c r="E311" s="126"/>
      <c r="F311" s="125"/>
    </row>
    <row r="312" spans="1:6" ht="15" customHeight="1" x14ac:dyDescent="0.25">
      <c r="A312" s="79"/>
      <c r="B312" s="70"/>
      <c r="C312" s="123"/>
      <c r="D312" s="73"/>
      <c r="E312" s="126"/>
      <c r="F312" s="125"/>
    </row>
    <row r="313" spans="1:6" ht="15" customHeight="1" x14ac:dyDescent="0.25">
      <c r="A313" s="79"/>
      <c r="B313" s="70"/>
      <c r="C313" s="123"/>
      <c r="D313" s="73"/>
      <c r="E313" s="126"/>
      <c r="F313" s="125"/>
    </row>
    <row r="314" spans="1:6" ht="15" customHeight="1" x14ac:dyDescent="0.25">
      <c r="A314" s="79"/>
      <c r="B314" s="70"/>
      <c r="C314" s="123"/>
      <c r="D314" s="73"/>
      <c r="E314" s="126"/>
      <c r="F314" s="125"/>
    </row>
    <row r="315" spans="1:6" ht="15" customHeight="1" x14ac:dyDescent="0.25">
      <c r="A315" s="79"/>
      <c r="B315" s="70"/>
      <c r="C315" s="123"/>
      <c r="D315" s="73"/>
      <c r="E315" s="126"/>
      <c r="F315" s="125"/>
    </row>
    <row r="316" spans="1:6" ht="15" customHeight="1" x14ac:dyDescent="0.25">
      <c r="A316" s="79"/>
      <c r="B316" s="70"/>
      <c r="C316" s="123"/>
      <c r="D316" s="73"/>
      <c r="E316" s="126"/>
      <c r="F316" s="125"/>
    </row>
    <row r="317" spans="1:6" ht="15" customHeight="1" x14ac:dyDescent="0.25">
      <c r="A317" s="127"/>
      <c r="B317" s="128"/>
      <c r="C317" s="100"/>
      <c r="D317" s="100"/>
      <c r="E317" s="129"/>
      <c r="F317" s="125"/>
    </row>
    <row r="318" spans="1:6" ht="15" customHeight="1" x14ac:dyDescent="0.25">
      <c r="A318" s="69"/>
      <c r="B318" s="70"/>
      <c r="C318" s="123"/>
      <c r="D318" s="123"/>
      <c r="E318" s="126"/>
      <c r="F318" s="125"/>
    </row>
    <row r="319" spans="1:6" ht="15" customHeight="1" x14ac:dyDescent="0.25">
      <c r="A319" s="79"/>
      <c r="B319" s="70"/>
      <c r="C319" s="123"/>
      <c r="D319" s="73"/>
      <c r="E319" s="126"/>
      <c r="F319" s="125"/>
    </row>
    <row r="320" spans="1:6" ht="15" customHeight="1" x14ac:dyDescent="0.25">
      <c r="A320" s="79"/>
      <c r="B320" s="70"/>
      <c r="C320" s="123"/>
      <c r="D320" s="73"/>
      <c r="E320" s="126"/>
      <c r="F320" s="125"/>
    </row>
    <row r="321" spans="1:6" ht="15" customHeight="1" x14ac:dyDescent="0.25">
      <c r="A321" s="79"/>
      <c r="B321" s="70"/>
      <c r="C321" s="123"/>
      <c r="D321" s="73"/>
      <c r="E321" s="126"/>
      <c r="F321" s="125"/>
    </row>
    <row r="322" spans="1:6" ht="15" customHeight="1" x14ac:dyDescent="0.25">
      <c r="A322" s="79"/>
      <c r="B322" s="70"/>
      <c r="C322" s="123"/>
      <c r="D322" s="73"/>
      <c r="E322" s="126"/>
      <c r="F322" s="125"/>
    </row>
    <row r="323" spans="1:6" ht="15" customHeight="1" x14ac:dyDescent="0.25">
      <c r="A323" s="79"/>
      <c r="B323" s="70"/>
      <c r="C323" s="123"/>
      <c r="D323" s="73"/>
      <c r="E323" s="126"/>
      <c r="F323" s="125"/>
    </row>
    <row r="324" spans="1:6" ht="15" customHeight="1" x14ac:dyDescent="0.25">
      <c r="A324" s="79"/>
      <c r="B324" s="70"/>
      <c r="C324" s="123"/>
      <c r="D324" s="73"/>
      <c r="E324" s="126"/>
      <c r="F324" s="125"/>
    </row>
    <row r="325" spans="1:6" ht="15" customHeight="1" x14ac:dyDescent="0.25">
      <c r="A325" s="79"/>
      <c r="B325" s="70"/>
      <c r="C325" s="123"/>
      <c r="D325" s="73"/>
      <c r="E325" s="126"/>
      <c r="F325" s="125"/>
    </row>
    <row r="326" spans="1:6" ht="15" customHeight="1" x14ac:dyDescent="0.25">
      <c r="A326" s="79"/>
      <c r="B326" s="70"/>
      <c r="C326" s="123"/>
      <c r="D326" s="73"/>
      <c r="E326" s="126"/>
      <c r="F326" s="125"/>
    </row>
    <row r="327" spans="1:6" ht="15" customHeight="1" x14ac:dyDescent="0.25">
      <c r="A327" s="79"/>
      <c r="B327" s="70"/>
      <c r="C327" s="123"/>
      <c r="D327" s="73"/>
      <c r="E327" s="126"/>
      <c r="F327" s="125"/>
    </row>
    <row r="328" spans="1:6" ht="15" customHeight="1" x14ac:dyDescent="0.25">
      <c r="A328" s="79"/>
      <c r="B328" s="70"/>
      <c r="C328" s="123"/>
      <c r="D328" s="73"/>
      <c r="E328" s="126"/>
      <c r="F328" s="125"/>
    </row>
    <row r="329" spans="1:6" ht="15" customHeight="1" x14ac:dyDescent="0.25">
      <c r="A329" s="79"/>
      <c r="B329" s="70"/>
      <c r="C329" s="123"/>
      <c r="D329" s="73"/>
      <c r="E329" s="126"/>
      <c r="F329" s="125"/>
    </row>
    <row r="330" spans="1:6" ht="15" customHeight="1" x14ac:dyDescent="0.25">
      <c r="A330" s="79"/>
      <c r="B330" s="70"/>
      <c r="C330" s="123"/>
      <c r="D330" s="73"/>
      <c r="E330" s="126"/>
      <c r="F330" s="125"/>
    </row>
    <row r="331" spans="1:6" ht="15" customHeight="1" x14ac:dyDescent="0.25">
      <c r="A331" s="79"/>
      <c r="B331" s="70"/>
      <c r="C331" s="123"/>
      <c r="D331" s="73"/>
      <c r="E331" s="126"/>
      <c r="F331" s="125"/>
    </row>
    <row r="332" spans="1:6" ht="15" customHeight="1" x14ac:dyDescent="0.25">
      <c r="A332" s="79"/>
      <c r="B332" s="70"/>
      <c r="C332" s="123"/>
      <c r="D332" s="73"/>
      <c r="E332" s="126"/>
      <c r="F332" s="125"/>
    </row>
    <row r="333" spans="1:6" ht="15" customHeight="1" x14ac:dyDescent="0.25">
      <c r="A333" s="79"/>
      <c r="B333" s="70"/>
      <c r="C333" s="123"/>
      <c r="D333" s="73"/>
      <c r="E333" s="126"/>
      <c r="F333" s="125"/>
    </row>
    <row r="334" spans="1:6" ht="15" customHeight="1" x14ac:dyDescent="0.25">
      <c r="A334" s="79"/>
      <c r="B334" s="70"/>
      <c r="C334" s="123"/>
      <c r="D334" s="73"/>
      <c r="E334" s="126"/>
      <c r="F334" s="125"/>
    </row>
    <row r="335" spans="1:6" ht="15" customHeight="1" x14ac:dyDescent="0.25">
      <c r="A335" s="79"/>
      <c r="B335" s="70"/>
      <c r="C335" s="123"/>
      <c r="D335" s="73"/>
      <c r="E335" s="126"/>
      <c r="F335" s="125"/>
    </row>
    <row r="336" spans="1:6" ht="15" customHeight="1" x14ac:dyDescent="0.25">
      <c r="A336" s="79"/>
      <c r="B336" s="70"/>
      <c r="C336" s="123"/>
      <c r="D336" s="73"/>
      <c r="E336" s="126"/>
      <c r="F336" s="125"/>
    </row>
    <row r="337" spans="1:6" ht="15" customHeight="1" x14ac:dyDescent="0.25">
      <c r="A337" s="79"/>
      <c r="B337" s="70"/>
      <c r="C337" s="123"/>
      <c r="D337" s="73"/>
      <c r="E337" s="126"/>
      <c r="F337" s="125"/>
    </row>
    <row r="338" spans="1:6" ht="15" customHeight="1" x14ac:dyDescent="0.25">
      <c r="A338" s="79"/>
      <c r="B338" s="70"/>
      <c r="C338" s="123"/>
      <c r="D338" s="73"/>
      <c r="E338" s="126"/>
      <c r="F338" s="125"/>
    </row>
    <row r="339" spans="1:6" ht="15" customHeight="1" x14ac:dyDescent="0.25">
      <c r="A339" s="79"/>
      <c r="B339" s="70"/>
      <c r="C339" s="123"/>
      <c r="D339" s="73"/>
      <c r="E339" s="126"/>
      <c r="F339" s="125"/>
    </row>
    <row r="340" spans="1:6" ht="15" customHeight="1" x14ac:dyDescent="0.25">
      <c r="A340" s="79"/>
      <c r="B340" s="70"/>
      <c r="C340" s="123"/>
      <c r="D340" s="73"/>
      <c r="E340" s="126"/>
      <c r="F340" s="125"/>
    </row>
    <row r="341" spans="1:6" ht="15" customHeight="1" x14ac:dyDescent="0.25">
      <c r="A341" s="79"/>
      <c r="B341" s="70"/>
      <c r="C341" s="123"/>
      <c r="D341" s="73"/>
      <c r="E341" s="126"/>
      <c r="F341" s="125"/>
    </row>
    <row r="342" spans="1:6" ht="15" customHeight="1" x14ac:dyDescent="0.25">
      <c r="A342" s="79"/>
      <c r="B342" s="70"/>
      <c r="C342" s="123"/>
      <c r="D342" s="73"/>
      <c r="E342" s="126"/>
      <c r="F342" s="125"/>
    </row>
    <row r="343" spans="1:6" ht="15" customHeight="1" x14ac:dyDescent="0.25">
      <c r="A343" s="79"/>
      <c r="B343" s="70"/>
      <c r="C343" s="123"/>
      <c r="D343" s="73"/>
      <c r="E343" s="126"/>
      <c r="F343" s="125"/>
    </row>
    <row r="344" spans="1:6" ht="15" customHeight="1" x14ac:dyDescent="0.25">
      <c r="A344" s="79"/>
      <c r="B344" s="70"/>
      <c r="C344" s="123"/>
      <c r="D344" s="73"/>
      <c r="E344" s="126"/>
      <c r="F344" s="125"/>
    </row>
    <row r="345" spans="1:6" ht="15" customHeight="1" x14ac:dyDescent="0.25">
      <c r="A345" s="79"/>
      <c r="B345" s="70"/>
      <c r="C345" s="123"/>
      <c r="D345" s="73"/>
      <c r="E345" s="126"/>
      <c r="F345" s="125"/>
    </row>
    <row r="346" spans="1:6" ht="15" customHeight="1" x14ac:dyDescent="0.25">
      <c r="A346" s="79"/>
      <c r="B346" s="70"/>
      <c r="C346" s="123"/>
      <c r="D346" s="73"/>
      <c r="E346" s="126"/>
      <c r="F346" s="125"/>
    </row>
    <row r="347" spans="1:6" ht="15" customHeight="1" x14ac:dyDescent="0.25">
      <c r="A347" s="79"/>
      <c r="B347" s="70"/>
      <c r="C347" s="123"/>
      <c r="D347" s="73"/>
      <c r="E347" s="126"/>
      <c r="F347" s="125"/>
    </row>
    <row r="348" spans="1:6" ht="15" customHeight="1" x14ac:dyDescent="0.25">
      <c r="A348" s="79"/>
      <c r="B348" s="70"/>
      <c r="C348" s="123"/>
      <c r="D348" s="73"/>
      <c r="E348" s="126"/>
      <c r="F348" s="125"/>
    </row>
    <row r="349" spans="1:6" ht="15" customHeight="1" x14ac:dyDescent="0.25">
      <c r="A349" s="79"/>
      <c r="B349" s="70"/>
      <c r="C349" s="123"/>
      <c r="D349" s="73"/>
      <c r="E349" s="126"/>
      <c r="F349" s="125"/>
    </row>
    <row r="350" spans="1:6" ht="15" customHeight="1" x14ac:dyDescent="0.25">
      <c r="A350" s="79"/>
      <c r="B350" s="70"/>
      <c r="C350" s="123"/>
      <c r="D350" s="73"/>
      <c r="E350" s="126"/>
      <c r="F350" s="125"/>
    </row>
    <row r="351" spans="1:6" ht="15" customHeight="1" x14ac:dyDescent="0.25">
      <c r="A351" s="79"/>
      <c r="B351" s="70"/>
      <c r="C351" s="123"/>
      <c r="D351" s="73"/>
      <c r="E351" s="126"/>
      <c r="F351" s="125"/>
    </row>
    <row r="352" spans="1:6" ht="15" customHeight="1" x14ac:dyDescent="0.25">
      <c r="A352" s="79"/>
      <c r="B352" s="70"/>
      <c r="C352" s="123"/>
      <c r="D352" s="73"/>
      <c r="E352" s="126"/>
      <c r="F352" s="125"/>
    </row>
    <row r="353" spans="1:6" ht="15" customHeight="1" x14ac:dyDescent="0.25">
      <c r="A353" s="79"/>
      <c r="B353" s="70"/>
      <c r="C353" s="123"/>
      <c r="D353" s="73"/>
      <c r="E353" s="126"/>
      <c r="F353" s="125"/>
    </row>
    <row r="354" spans="1:6" ht="15" customHeight="1" x14ac:dyDescent="0.25">
      <c r="A354" s="79"/>
      <c r="B354" s="70"/>
      <c r="C354" s="123"/>
      <c r="D354" s="73"/>
      <c r="E354" s="126"/>
      <c r="F354" s="125"/>
    </row>
    <row r="355" spans="1:6" ht="15" customHeight="1" x14ac:dyDescent="0.25">
      <c r="A355" s="79"/>
      <c r="B355" s="70"/>
      <c r="C355" s="123"/>
      <c r="D355" s="73"/>
      <c r="E355" s="126"/>
      <c r="F355" s="125"/>
    </row>
    <row r="356" spans="1:6" ht="15" customHeight="1" x14ac:dyDescent="0.25">
      <c r="A356" s="79"/>
      <c r="B356" s="70"/>
      <c r="C356" s="123"/>
      <c r="D356" s="73"/>
      <c r="E356" s="126"/>
      <c r="F356" s="125"/>
    </row>
    <row r="357" spans="1:6" ht="15" customHeight="1" x14ac:dyDescent="0.25">
      <c r="A357" s="79"/>
      <c r="B357" s="70"/>
      <c r="C357" s="123"/>
      <c r="D357" s="73"/>
      <c r="E357" s="126"/>
      <c r="F357" s="125"/>
    </row>
    <row r="358" spans="1:6" ht="15" customHeight="1" x14ac:dyDescent="0.25">
      <c r="A358" s="79"/>
      <c r="B358" s="70"/>
      <c r="C358" s="123"/>
      <c r="D358" s="73"/>
      <c r="E358" s="126"/>
      <c r="F358" s="125"/>
    </row>
    <row r="359" spans="1:6" ht="15" customHeight="1" x14ac:dyDescent="0.25">
      <c r="A359" s="79"/>
      <c r="B359" s="70"/>
      <c r="C359" s="123"/>
      <c r="D359" s="73"/>
      <c r="E359" s="126"/>
      <c r="F359" s="125"/>
    </row>
    <row r="360" spans="1:6" ht="15" customHeight="1" x14ac:dyDescent="0.25">
      <c r="A360" s="79"/>
      <c r="B360" s="70"/>
      <c r="C360" s="123"/>
      <c r="D360" s="73"/>
      <c r="E360" s="126"/>
      <c r="F360" s="125"/>
    </row>
    <row r="361" spans="1:6" ht="15" customHeight="1" x14ac:dyDescent="0.25">
      <c r="A361" s="79"/>
      <c r="B361" s="70"/>
      <c r="C361" s="123"/>
      <c r="D361" s="73"/>
      <c r="E361" s="126"/>
      <c r="F361" s="125"/>
    </row>
    <row r="362" spans="1:6" ht="15" customHeight="1" x14ac:dyDescent="0.25">
      <c r="A362" s="79"/>
      <c r="B362" s="70"/>
      <c r="C362" s="123"/>
      <c r="D362" s="73"/>
      <c r="E362" s="126"/>
      <c r="F362" s="125"/>
    </row>
    <row r="363" spans="1:6" ht="15" customHeight="1" x14ac:dyDescent="0.25">
      <c r="A363" s="79"/>
      <c r="B363" s="70"/>
      <c r="C363" s="123"/>
      <c r="D363" s="73"/>
      <c r="E363" s="126"/>
      <c r="F363" s="125"/>
    </row>
    <row r="364" spans="1:6" ht="15" customHeight="1" x14ac:dyDescent="0.25">
      <c r="A364" s="79"/>
      <c r="B364" s="70"/>
      <c r="C364" s="123"/>
      <c r="D364" s="73"/>
      <c r="E364" s="126"/>
      <c r="F364" s="125"/>
    </row>
    <row r="365" spans="1:6" ht="15" customHeight="1" x14ac:dyDescent="0.25">
      <c r="A365" s="79"/>
      <c r="B365" s="70"/>
      <c r="C365" s="123"/>
      <c r="D365" s="73"/>
      <c r="E365" s="126"/>
      <c r="F365" s="125"/>
    </row>
    <row r="366" spans="1:6" ht="15" customHeight="1" x14ac:dyDescent="0.25">
      <c r="A366" s="79"/>
      <c r="B366" s="70"/>
      <c r="C366" s="123"/>
      <c r="D366" s="73"/>
      <c r="E366" s="126"/>
      <c r="F366" s="125"/>
    </row>
    <row r="367" spans="1:6" ht="15" customHeight="1" x14ac:dyDescent="0.25">
      <c r="A367" s="79"/>
      <c r="B367" s="70"/>
      <c r="C367" s="123"/>
      <c r="D367" s="73"/>
      <c r="E367" s="126"/>
      <c r="F367" s="125"/>
    </row>
    <row r="368" spans="1:6" ht="15" customHeight="1" x14ac:dyDescent="0.25">
      <c r="A368" s="79"/>
      <c r="B368" s="70"/>
      <c r="C368" s="123"/>
      <c r="D368" s="73"/>
      <c r="E368" s="126"/>
      <c r="F368" s="125"/>
    </row>
    <row r="369" spans="1:6" ht="15" customHeight="1" x14ac:dyDescent="0.25">
      <c r="A369" s="79"/>
      <c r="B369" s="70"/>
      <c r="C369" s="123"/>
      <c r="D369" s="73"/>
      <c r="E369" s="126"/>
      <c r="F369" s="125"/>
    </row>
    <row r="370" spans="1:6" ht="15" customHeight="1" x14ac:dyDescent="0.25">
      <c r="A370" s="79"/>
      <c r="B370" s="70"/>
      <c r="C370" s="123"/>
      <c r="D370" s="73"/>
      <c r="E370" s="126"/>
      <c r="F370" s="125"/>
    </row>
    <row r="371" spans="1:6" ht="15" customHeight="1" x14ac:dyDescent="0.25">
      <c r="A371" s="79"/>
      <c r="B371" s="70"/>
      <c r="C371" s="123"/>
      <c r="D371" s="73"/>
      <c r="E371" s="126"/>
      <c r="F371" s="125"/>
    </row>
    <row r="372" spans="1:6" ht="15" customHeight="1" x14ac:dyDescent="0.25">
      <c r="A372" s="79"/>
      <c r="B372" s="70"/>
      <c r="C372" s="123"/>
      <c r="D372" s="73"/>
      <c r="E372" s="126"/>
      <c r="F372" s="125"/>
    </row>
    <row r="373" spans="1:6" ht="15" customHeight="1" x14ac:dyDescent="0.25">
      <c r="A373" s="79"/>
      <c r="B373" s="70"/>
      <c r="C373" s="123"/>
      <c r="D373" s="73"/>
      <c r="E373" s="126"/>
      <c r="F373" s="125"/>
    </row>
    <row r="374" spans="1:6" ht="15" customHeight="1" x14ac:dyDescent="0.25">
      <c r="A374" s="79"/>
      <c r="B374" s="70"/>
      <c r="C374" s="123"/>
      <c r="D374" s="73"/>
      <c r="E374" s="126"/>
      <c r="F374" s="125"/>
    </row>
    <row r="375" spans="1:6" ht="15" customHeight="1" x14ac:dyDescent="0.25">
      <c r="A375" s="79"/>
      <c r="B375" s="70"/>
      <c r="C375" s="123"/>
      <c r="D375" s="73"/>
      <c r="E375" s="126"/>
      <c r="F375" s="125"/>
    </row>
    <row r="376" spans="1:6" ht="15" customHeight="1" x14ac:dyDescent="0.25">
      <c r="A376" s="79"/>
      <c r="B376" s="70"/>
      <c r="C376" s="123"/>
      <c r="D376" s="73"/>
      <c r="E376" s="126"/>
      <c r="F376" s="125"/>
    </row>
    <row r="377" spans="1:6" ht="15" customHeight="1" x14ac:dyDescent="0.25">
      <c r="A377" s="79"/>
      <c r="B377" s="70"/>
      <c r="C377" s="123"/>
      <c r="D377" s="73"/>
      <c r="E377" s="126"/>
      <c r="F377" s="125"/>
    </row>
    <row r="378" spans="1:6" ht="15" customHeight="1" x14ac:dyDescent="0.25">
      <c r="A378" s="79"/>
      <c r="B378" s="70"/>
      <c r="C378" s="123"/>
      <c r="D378" s="73"/>
      <c r="E378" s="126"/>
      <c r="F378" s="125"/>
    </row>
    <row r="379" spans="1:6" ht="15" customHeight="1" x14ac:dyDescent="0.25">
      <c r="A379" s="79"/>
      <c r="B379" s="70"/>
      <c r="C379" s="123"/>
      <c r="D379" s="73"/>
      <c r="E379" s="126"/>
      <c r="F379" s="125"/>
    </row>
    <row r="380" spans="1:6" ht="15" customHeight="1" x14ac:dyDescent="0.25">
      <c r="A380" s="79"/>
      <c r="B380" s="70"/>
      <c r="C380" s="123"/>
      <c r="D380" s="73"/>
      <c r="E380" s="126"/>
      <c r="F380" s="125"/>
    </row>
    <row r="381" spans="1:6" ht="15" customHeight="1" x14ac:dyDescent="0.25">
      <c r="A381" s="79"/>
      <c r="B381" s="70"/>
      <c r="C381" s="123"/>
      <c r="D381" s="73"/>
      <c r="E381" s="126"/>
      <c r="F381" s="125"/>
    </row>
    <row r="382" spans="1:6" ht="15" customHeight="1" x14ac:dyDescent="0.25">
      <c r="A382" s="79"/>
      <c r="B382" s="70"/>
      <c r="C382" s="123"/>
      <c r="D382" s="73"/>
      <c r="E382" s="126"/>
      <c r="F382" s="125"/>
    </row>
    <row r="383" spans="1:6" ht="15" customHeight="1" x14ac:dyDescent="0.25">
      <c r="A383" s="79"/>
      <c r="B383" s="70"/>
      <c r="C383" s="123"/>
      <c r="D383" s="73"/>
      <c r="E383" s="126"/>
      <c r="F383" s="125"/>
    </row>
    <row r="384" spans="1:6" ht="15" customHeight="1" x14ac:dyDescent="0.25">
      <c r="A384" s="79"/>
      <c r="B384" s="70"/>
      <c r="C384" s="123"/>
      <c r="D384" s="73"/>
      <c r="E384" s="126"/>
      <c r="F384" s="125"/>
    </row>
    <row r="385" spans="1:6" ht="15" customHeight="1" x14ac:dyDescent="0.25">
      <c r="A385" s="79"/>
      <c r="B385" s="70"/>
      <c r="C385" s="123"/>
      <c r="D385" s="73"/>
      <c r="E385" s="126"/>
      <c r="F385" s="125"/>
    </row>
    <row r="386" spans="1:6" ht="15" customHeight="1" x14ac:dyDescent="0.25">
      <c r="A386" s="79"/>
      <c r="B386" s="70"/>
      <c r="C386" s="123"/>
      <c r="D386" s="73"/>
      <c r="E386" s="126"/>
      <c r="F386" s="125"/>
    </row>
    <row r="387" spans="1:6" ht="15" customHeight="1" x14ac:dyDescent="0.25">
      <c r="A387" s="79"/>
      <c r="B387" s="70"/>
      <c r="C387" s="123"/>
      <c r="D387" s="73"/>
      <c r="E387" s="126"/>
      <c r="F387" s="125"/>
    </row>
    <row r="388" spans="1:6" ht="15" customHeight="1" x14ac:dyDescent="0.25">
      <c r="A388" s="79"/>
      <c r="B388" s="70"/>
      <c r="C388" s="123"/>
      <c r="D388" s="73"/>
      <c r="E388" s="126"/>
      <c r="F388" s="125"/>
    </row>
    <row r="389" spans="1:6" ht="15" customHeight="1" x14ac:dyDescent="0.25">
      <c r="A389" s="79"/>
      <c r="B389" s="70"/>
      <c r="C389" s="123"/>
      <c r="D389" s="73"/>
      <c r="E389" s="126"/>
      <c r="F389" s="125"/>
    </row>
    <row r="390" spans="1:6" ht="15" customHeight="1" x14ac:dyDescent="0.25">
      <c r="A390" s="79"/>
      <c r="B390" s="70"/>
      <c r="C390" s="123"/>
      <c r="D390" s="73"/>
      <c r="E390" s="126"/>
      <c r="F390" s="125"/>
    </row>
    <row r="391" spans="1:6" ht="15" customHeight="1" x14ac:dyDescent="0.25">
      <c r="A391" s="79"/>
      <c r="B391" s="70"/>
      <c r="C391" s="123"/>
      <c r="D391" s="73"/>
      <c r="E391" s="126"/>
      <c r="F391" s="125"/>
    </row>
    <row r="392" spans="1:6" ht="15" customHeight="1" x14ac:dyDescent="0.25">
      <c r="A392" s="79"/>
      <c r="B392" s="70"/>
      <c r="C392" s="123"/>
      <c r="D392" s="73"/>
      <c r="E392" s="126"/>
      <c r="F392" s="125"/>
    </row>
    <row r="393" spans="1:6" ht="15" customHeight="1" x14ac:dyDescent="0.25">
      <c r="A393" s="79"/>
      <c r="B393" s="70"/>
      <c r="C393" s="123"/>
      <c r="D393" s="73"/>
      <c r="E393" s="126"/>
      <c r="F393" s="125"/>
    </row>
    <row r="394" spans="1:6" ht="15" customHeight="1" x14ac:dyDescent="0.25">
      <c r="A394" s="79"/>
      <c r="B394" s="70"/>
      <c r="C394" s="123"/>
      <c r="D394" s="73"/>
      <c r="E394" s="126"/>
      <c r="F394" s="125"/>
    </row>
    <row r="395" spans="1:6" ht="15" customHeight="1" x14ac:dyDescent="0.25">
      <c r="A395" s="79"/>
      <c r="B395" s="70"/>
      <c r="C395" s="123"/>
      <c r="D395" s="73"/>
      <c r="E395" s="126"/>
      <c r="F395" s="125"/>
    </row>
    <row r="396" spans="1:6" ht="15" customHeight="1" x14ac:dyDescent="0.25">
      <c r="A396" s="79"/>
      <c r="B396" s="70"/>
      <c r="C396" s="123"/>
      <c r="D396" s="73"/>
      <c r="E396" s="126"/>
      <c r="F396" s="125"/>
    </row>
    <row r="397" spans="1:6" ht="15" customHeight="1" x14ac:dyDescent="0.25">
      <c r="A397" s="79"/>
      <c r="B397" s="70"/>
      <c r="C397" s="123"/>
      <c r="D397" s="73"/>
      <c r="E397" s="126"/>
      <c r="F397" s="125"/>
    </row>
    <row r="398" spans="1:6" ht="15" customHeight="1" x14ac:dyDescent="0.25">
      <c r="A398" s="79"/>
      <c r="B398" s="70"/>
      <c r="C398" s="123"/>
      <c r="D398" s="73"/>
      <c r="E398" s="126"/>
      <c r="F398" s="125"/>
    </row>
    <row r="399" spans="1:6" ht="15" customHeight="1" x14ac:dyDescent="0.25">
      <c r="A399" s="79"/>
      <c r="B399" s="70"/>
      <c r="C399" s="123"/>
      <c r="D399" s="73"/>
      <c r="E399" s="126"/>
      <c r="F399" s="125"/>
    </row>
    <row r="400" spans="1:6" ht="15" customHeight="1" x14ac:dyDescent="0.25">
      <c r="A400" s="79"/>
      <c r="B400" s="70"/>
      <c r="C400" s="123"/>
      <c r="D400" s="73"/>
      <c r="E400" s="126"/>
      <c r="F400" s="125"/>
    </row>
    <row r="401" spans="1:6" ht="15" customHeight="1" x14ac:dyDescent="0.25">
      <c r="A401" s="79"/>
      <c r="B401" s="70"/>
      <c r="C401" s="123"/>
      <c r="D401" s="73"/>
      <c r="E401" s="126"/>
      <c r="F401" s="125"/>
    </row>
    <row r="402" spans="1:6" ht="15" customHeight="1" x14ac:dyDescent="0.25">
      <c r="A402" s="79"/>
      <c r="B402" s="70"/>
      <c r="C402" s="123"/>
      <c r="D402" s="73"/>
      <c r="E402" s="126"/>
      <c r="F402" s="125"/>
    </row>
    <row r="403" spans="1:6" ht="15" customHeight="1" x14ac:dyDescent="0.25">
      <c r="A403" s="79"/>
      <c r="B403" s="70"/>
      <c r="C403" s="123"/>
      <c r="D403" s="73"/>
      <c r="E403" s="126"/>
      <c r="F403" s="125"/>
    </row>
    <row r="404" spans="1:6" ht="15" customHeight="1" x14ac:dyDescent="0.25">
      <c r="A404" s="79"/>
      <c r="B404" s="70"/>
      <c r="C404" s="123"/>
      <c r="D404" s="73"/>
      <c r="E404" s="126"/>
      <c r="F404" s="125"/>
    </row>
    <row r="405" spans="1:6" ht="15" customHeight="1" x14ac:dyDescent="0.25">
      <c r="A405" s="79"/>
      <c r="B405" s="70"/>
      <c r="C405" s="123"/>
      <c r="D405" s="73"/>
      <c r="E405" s="126"/>
      <c r="F405" s="125"/>
    </row>
    <row r="406" spans="1:6" ht="15" customHeight="1" x14ac:dyDescent="0.25">
      <c r="A406" s="79"/>
      <c r="B406" s="70"/>
      <c r="C406" s="123"/>
      <c r="D406" s="73"/>
      <c r="E406" s="126"/>
      <c r="F406" s="125"/>
    </row>
    <row r="407" spans="1:6" ht="15" customHeight="1" x14ac:dyDescent="0.25">
      <c r="A407" s="79"/>
      <c r="B407" s="70"/>
      <c r="C407" s="123"/>
      <c r="D407" s="73"/>
      <c r="E407" s="126"/>
      <c r="F407" s="125"/>
    </row>
    <row r="408" spans="1:6" ht="15" customHeight="1" x14ac:dyDescent="0.25">
      <c r="A408" s="79"/>
      <c r="B408" s="70"/>
      <c r="C408" s="123"/>
      <c r="D408" s="73"/>
      <c r="E408" s="126"/>
      <c r="F408" s="125"/>
    </row>
    <row r="409" spans="1:6" ht="15" customHeight="1" x14ac:dyDescent="0.25">
      <c r="A409" s="79"/>
      <c r="B409" s="70"/>
      <c r="C409" s="123"/>
      <c r="D409" s="73"/>
      <c r="E409" s="126"/>
      <c r="F409" s="125"/>
    </row>
    <row r="410" spans="1:6" ht="15" customHeight="1" x14ac:dyDescent="0.25">
      <c r="A410" s="79"/>
      <c r="B410" s="70"/>
      <c r="C410" s="123"/>
      <c r="D410" s="73"/>
      <c r="E410" s="126"/>
      <c r="F410" s="125"/>
    </row>
    <row r="411" spans="1:6" ht="15" customHeight="1" x14ac:dyDescent="0.25">
      <c r="A411" s="79"/>
      <c r="B411" s="70"/>
      <c r="C411" s="123"/>
      <c r="D411" s="73"/>
      <c r="E411" s="126"/>
      <c r="F411" s="125"/>
    </row>
    <row r="412" spans="1:6" ht="15" customHeight="1" x14ac:dyDescent="0.25">
      <c r="A412" s="79"/>
      <c r="B412" s="70"/>
      <c r="C412" s="123"/>
      <c r="D412" s="73"/>
      <c r="E412" s="126"/>
      <c r="F412" s="125"/>
    </row>
    <row r="413" spans="1:6" ht="15" customHeight="1" x14ac:dyDescent="0.25">
      <c r="A413" s="79"/>
      <c r="B413" s="70"/>
      <c r="C413" s="123"/>
      <c r="D413" s="73"/>
      <c r="E413" s="126"/>
      <c r="F413" s="125"/>
    </row>
    <row r="414" spans="1:6" ht="15" customHeight="1" x14ac:dyDescent="0.25">
      <c r="A414" s="79"/>
      <c r="B414" s="70"/>
      <c r="C414" s="123"/>
      <c r="D414" s="73"/>
      <c r="E414" s="126"/>
      <c r="F414" s="125"/>
    </row>
    <row r="415" spans="1:6" ht="15" customHeight="1" x14ac:dyDescent="0.25">
      <c r="A415" s="79"/>
      <c r="B415" s="70"/>
      <c r="C415" s="123"/>
      <c r="D415" s="73"/>
      <c r="E415" s="126"/>
      <c r="F415" s="125"/>
    </row>
    <row r="416" spans="1:6" ht="15" customHeight="1" x14ac:dyDescent="0.25">
      <c r="A416" s="79"/>
      <c r="B416" s="70"/>
      <c r="C416" s="123"/>
      <c r="D416" s="73"/>
      <c r="E416" s="126"/>
      <c r="F416" s="125"/>
    </row>
    <row r="417" spans="1:6" ht="15" customHeight="1" x14ac:dyDescent="0.25">
      <c r="A417" s="79"/>
      <c r="B417" s="70"/>
      <c r="C417" s="123"/>
      <c r="D417" s="73"/>
      <c r="E417" s="126"/>
      <c r="F417" s="125"/>
    </row>
    <row r="418" spans="1:6" ht="15" customHeight="1" x14ac:dyDescent="0.25">
      <c r="A418" s="79"/>
      <c r="B418" s="70"/>
      <c r="C418" s="123"/>
      <c r="D418" s="73"/>
      <c r="E418" s="126"/>
      <c r="F418" s="125"/>
    </row>
    <row r="419" spans="1:6" ht="15" customHeight="1" x14ac:dyDescent="0.25">
      <c r="A419" s="79"/>
      <c r="B419" s="70"/>
      <c r="C419" s="123"/>
      <c r="D419" s="73"/>
      <c r="E419" s="126"/>
      <c r="F419" s="125"/>
    </row>
    <row r="420" spans="1:6" ht="15" customHeight="1" x14ac:dyDescent="0.25">
      <c r="A420" s="79"/>
      <c r="B420" s="70"/>
      <c r="C420" s="123"/>
      <c r="D420" s="73"/>
      <c r="E420" s="126"/>
      <c r="F420" s="125"/>
    </row>
    <row r="421" spans="1:6" ht="15" customHeight="1" x14ac:dyDescent="0.25">
      <c r="A421" s="79"/>
      <c r="B421" s="70"/>
      <c r="C421" s="123"/>
      <c r="D421" s="73"/>
      <c r="E421" s="126"/>
      <c r="F421" s="125"/>
    </row>
    <row r="422" spans="1:6" ht="15" customHeight="1" x14ac:dyDescent="0.25">
      <c r="A422" s="79"/>
      <c r="B422" s="70"/>
      <c r="C422" s="123"/>
      <c r="D422" s="73"/>
      <c r="E422" s="126"/>
      <c r="F422" s="125"/>
    </row>
    <row r="423" spans="1:6" ht="15" customHeight="1" x14ac:dyDescent="0.25">
      <c r="A423" s="79"/>
      <c r="B423" s="70"/>
      <c r="C423" s="123"/>
      <c r="D423" s="73"/>
      <c r="E423" s="126"/>
      <c r="F423" s="125"/>
    </row>
    <row r="424" spans="1:6" ht="15" customHeight="1" x14ac:dyDescent="0.25">
      <c r="A424" s="79"/>
      <c r="B424" s="70"/>
      <c r="C424" s="123"/>
      <c r="D424" s="73"/>
      <c r="E424" s="126"/>
      <c r="F424" s="125"/>
    </row>
    <row r="425" spans="1:6" ht="15" customHeight="1" x14ac:dyDescent="0.25">
      <c r="A425" s="79"/>
      <c r="B425" s="70"/>
      <c r="C425" s="123"/>
      <c r="D425" s="73"/>
      <c r="E425" s="126"/>
      <c r="F425" s="125"/>
    </row>
    <row r="426" spans="1:6" ht="15" customHeight="1" x14ac:dyDescent="0.25">
      <c r="A426" s="79"/>
      <c r="B426" s="70"/>
      <c r="C426" s="123"/>
      <c r="D426" s="73"/>
      <c r="E426" s="126"/>
      <c r="F426" s="125"/>
    </row>
    <row r="427" spans="1:6" ht="15" customHeight="1" x14ac:dyDescent="0.25">
      <c r="A427" s="79"/>
      <c r="B427" s="70"/>
      <c r="C427" s="123"/>
      <c r="D427" s="73"/>
      <c r="E427" s="126"/>
      <c r="F427" s="125"/>
    </row>
    <row r="428" spans="1:6" ht="15" customHeight="1" x14ac:dyDescent="0.25">
      <c r="A428" s="79"/>
      <c r="B428" s="70"/>
      <c r="C428" s="123"/>
      <c r="D428" s="73"/>
      <c r="E428" s="126"/>
      <c r="F428" s="125"/>
    </row>
    <row r="429" spans="1:6" ht="15" customHeight="1" x14ac:dyDescent="0.25">
      <c r="A429" s="79"/>
      <c r="B429" s="70"/>
      <c r="C429" s="123"/>
      <c r="D429" s="73"/>
      <c r="E429" s="126"/>
      <c r="F429" s="125"/>
    </row>
    <row r="430" spans="1:6" ht="15" customHeight="1" x14ac:dyDescent="0.25">
      <c r="A430" s="79"/>
      <c r="B430" s="70"/>
      <c r="C430" s="123"/>
      <c r="D430" s="73"/>
      <c r="E430" s="126"/>
      <c r="F430" s="125"/>
    </row>
    <row r="431" spans="1:6" ht="15" customHeight="1" x14ac:dyDescent="0.25">
      <c r="A431" s="79"/>
      <c r="B431" s="70"/>
      <c r="C431" s="123"/>
      <c r="D431" s="73"/>
      <c r="E431" s="126"/>
      <c r="F431" s="125"/>
    </row>
    <row r="432" spans="1:6" ht="15" customHeight="1" x14ac:dyDescent="0.25">
      <c r="A432" s="79"/>
      <c r="B432" s="70"/>
      <c r="C432" s="123"/>
      <c r="D432" s="73"/>
      <c r="E432" s="126"/>
      <c r="F432" s="125"/>
    </row>
    <row r="433" spans="1:6" ht="15" customHeight="1" x14ac:dyDescent="0.25">
      <c r="A433" s="79"/>
      <c r="B433" s="70"/>
      <c r="C433" s="123"/>
      <c r="D433" s="73"/>
      <c r="E433" s="126"/>
      <c r="F433" s="125"/>
    </row>
    <row r="434" spans="1:6" ht="15" customHeight="1" x14ac:dyDescent="0.25">
      <c r="A434" s="79"/>
      <c r="B434" s="70"/>
      <c r="C434" s="123"/>
      <c r="D434" s="73"/>
      <c r="E434" s="126"/>
      <c r="F434" s="125"/>
    </row>
    <row r="435" spans="1:6" ht="15" customHeight="1" x14ac:dyDescent="0.25">
      <c r="A435" s="79"/>
      <c r="B435" s="70"/>
      <c r="C435" s="123"/>
      <c r="D435" s="73"/>
      <c r="E435" s="126"/>
      <c r="F435" s="125"/>
    </row>
    <row r="436" spans="1:6" ht="15" customHeight="1" x14ac:dyDescent="0.25">
      <c r="A436" s="79"/>
      <c r="B436" s="70"/>
      <c r="C436" s="123"/>
      <c r="D436" s="73"/>
      <c r="E436" s="126"/>
      <c r="F436" s="125"/>
    </row>
    <row r="437" spans="1:6" ht="15" customHeight="1" x14ac:dyDescent="0.25">
      <c r="A437" s="79"/>
      <c r="B437" s="70"/>
      <c r="C437" s="123"/>
      <c r="D437" s="73"/>
      <c r="E437" s="126"/>
      <c r="F437" s="125"/>
    </row>
    <row r="438" spans="1:6" ht="15" customHeight="1" x14ac:dyDescent="0.25">
      <c r="A438" s="79"/>
      <c r="B438" s="70"/>
      <c r="C438" s="123"/>
      <c r="D438" s="73"/>
      <c r="E438" s="126"/>
      <c r="F438" s="125"/>
    </row>
    <row r="439" spans="1:6" ht="15" customHeight="1" x14ac:dyDescent="0.25">
      <c r="A439" s="79"/>
      <c r="B439" s="70"/>
      <c r="C439" s="123"/>
      <c r="D439" s="73"/>
      <c r="E439" s="126"/>
      <c r="F439" s="125"/>
    </row>
    <row r="440" spans="1:6" ht="15" customHeight="1" x14ac:dyDescent="0.25">
      <c r="A440" s="79"/>
      <c r="B440" s="70"/>
      <c r="C440" s="123"/>
      <c r="D440" s="73"/>
      <c r="E440" s="126"/>
      <c r="F440" s="125"/>
    </row>
    <row r="441" spans="1:6" ht="15" customHeight="1" x14ac:dyDescent="0.25">
      <c r="A441" s="79"/>
      <c r="B441" s="70"/>
      <c r="C441" s="123"/>
      <c r="D441" s="73"/>
      <c r="E441" s="126"/>
      <c r="F441" s="125"/>
    </row>
    <row r="442" spans="1:6" ht="15" customHeight="1" x14ac:dyDescent="0.25">
      <c r="A442" s="79"/>
      <c r="B442" s="70"/>
      <c r="C442" s="123"/>
      <c r="D442" s="73"/>
      <c r="E442" s="126"/>
      <c r="F442" s="125"/>
    </row>
    <row r="443" spans="1:6" ht="15" customHeight="1" x14ac:dyDescent="0.25">
      <c r="A443" s="79"/>
      <c r="B443" s="70"/>
      <c r="C443" s="123"/>
      <c r="D443" s="73"/>
      <c r="E443" s="126"/>
      <c r="F443" s="125"/>
    </row>
    <row r="444" spans="1:6" ht="15" customHeight="1" x14ac:dyDescent="0.25">
      <c r="A444" s="79"/>
      <c r="B444" s="70"/>
      <c r="C444" s="123"/>
      <c r="D444" s="73"/>
      <c r="E444" s="126"/>
      <c r="F444" s="125"/>
    </row>
    <row r="445" spans="1:6" ht="15" customHeight="1" x14ac:dyDescent="0.25">
      <c r="A445" s="79"/>
      <c r="B445" s="70"/>
      <c r="C445" s="123"/>
      <c r="D445" s="73"/>
      <c r="E445" s="126"/>
      <c r="F445" s="125"/>
    </row>
    <row r="446" spans="1:6" ht="15" customHeight="1" x14ac:dyDescent="0.25">
      <c r="A446" s="79"/>
      <c r="B446" s="70"/>
      <c r="C446" s="123"/>
      <c r="D446" s="73"/>
      <c r="E446" s="126"/>
      <c r="F446" s="125"/>
    </row>
    <row r="447" spans="1:6" ht="15" customHeight="1" x14ac:dyDescent="0.25">
      <c r="A447" s="79"/>
      <c r="B447" s="70"/>
      <c r="C447" s="123"/>
      <c r="D447" s="73"/>
      <c r="E447" s="126"/>
      <c r="F447" s="125"/>
    </row>
    <row r="448" spans="1:6" ht="15" customHeight="1" x14ac:dyDescent="0.25">
      <c r="A448" s="79"/>
      <c r="B448" s="70"/>
      <c r="C448" s="123"/>
      <c r="D448" s="73"/>
      <c r="E448" s="126"/>
      <c r="F448" s="125"/>
    </row>
    <row r="449" spans="1:6" ht="15" customHeight="1" x14ac:dyDescent="0.25">
      <c r="A449" s="79"/>
      <c r="B449" s="70"/>
      <c r="C449" s="123"/>
      <c r="D449" s="73"/>
      <c r="E449" s="126"/>
      <c r="F449" s="125"/>
    </row>
    <row r="450" spans="1:6" ht="15" customHeight="1" x14ac:dyDescent="0.25">
      <c r="A450" s="79"/>
      <c r="B450" s="70"/>
      <c r="C450" s="123"/>
      <c r="D450" s="73"/>
      <c r="E450" s="126"/>
      <c r="F450" s="125"/>
    </row>
    <row r="451" spans="1:6" ht="15" customHeight="1" x14ac:dyDescent="0.25">
      <c r="A451" s="79"/>
      <c r="B451" s="70"/>
      <c r="C451" s="123"/>
      <c r="D451" s="73"/>
      <c r="E451" s="126"/>
      <c r="F451" s="125"/>
    </row>
    <row r="452" spans="1:6" ht="15" customHeight="1" x14ac:dyDescent="0.25">
      <c r="A452" s="79"/>
      <c r="B452" s="70"/>
      <c r="C452" s="123"/>
      <c r="D452" s="73"/>
      <c r="E452" s="126"/>
      <c r="F452" s="125"/>
    </row>
    <row r="453" spans="1:6" ht="15" customHeight="1" x14ac:dyDescent="0.25">
      <c r="A453" s="79"/>
      <c r="B453" s="70"/>
      <c r="C453" s="123"/>
      <c r="D453" s="73"/>
      <c r="E453" s="126"/>
      <c r="F453" s="125"/>
    </row>
    <row r="454" spans="1:6" ht="15" customHeight="1" x14ac:dyDescent="0.25">
      <c r="A454" s="79"/>
      <c r="B454" s="70"/>
      <c r="C454" s="123"/>
      <c r="D454" s="73"/>
      <c r="E454" s="126"/>
      <c r="F454" s="125"/>
    </row>
    <row r="455" spans="1:6" ht="15" customHeight="1" x14ac:dyDescent="0.25">
      <c r="A455" s="79"/>
      <c r="B455" s="70"/>
      <c r="C455" s="123"/>
      <c r="D455" s="73"/>
      <c r="E455" s="126"/>
      <c r="F455" s="125"/>
    </row>
    <row r="456" spans="1:6" ht="15" customHeight="1" x14ac:dyDescent="0.25">
      <c r="A456" s="79"/>
      <c r="B456" s="70"/>
      <c r="C456" s="123"/>
      <c r="D456" s="73"/>
      <c r="E456" s="126"/>
      <c r="F456" s="125"/>
    </row>
    <row r="457" spans="1:6" ht="15" customHeight="1" x14ac:dyDescent="0.25">
      <c r="A457" s="79"/>
      <c r="B457" s="70"/>
      <c r="C457" s="123"/>
      <c r="D457" s="73"/>
      <c r="E457" s="126"/>
      <c r="F457" s="125"/>
    </row>
    <row r="458" spans="1:6" ht="15" customHeight="1" x14ac:dyDescent="0.25">
      <c r="A458" s="79"/>
      <c r="B458" s="70"/>
      <c r="C458" s="123"/>
      <c r="D458" s="73"/>
      <c r="E458" s="126"/>
      <c r="F458" s="125"/>
    </row>
    <row r="459" spans="1:6" ht="15" customHeight="1" x14ac:dyDescent="0.25">
      <c r="A459" s="79"/>
      <c r="B459" s="70"/>
      <c r="C459" s="123"/>
      <c r="D459" s="73"/>
      <c r="E459" s="126"/>
      <c r="F459" s="125"/>
    </row>
    <row r="460" spans="1:6" ht="15" customHeight="1" x14ac:dyDescent="0.25">
      <c r="A460" s="79"/>
      <c r="B460" s="70"/>
      <c r="C460" s="123"/>
      <c r="D460" s="73"/>
      <c r="E460" s="126"/>
      <c r="F460" s="125"/>
    </row>
    <row r="461" spans="1:6" ht="15" customHeight="1" x14ac:dyDescent="0.25">
      <c r="A461" s="79"/>
      <c r="B461" s="70"/>
      <c r="C461" s="123"/>
      <c r="D461" s="73"/>
      <c r="E461" s="126"/>
      <c r="F461" s="125"/>
    </row>
    <row r="462" spans="1:6" ht="15" customHeight="1" x14ac:dyDescent="0.25">
      <c r="A462" s="79"/>
      <c r="B462" s="70"/>
      <c r="C462" s="123"/>
      <c r="D462" s="73"/>
      <c r="E462" s="126"/>
      <c r="F462" s="125"/>
    </row>
    <row r="463" spans="1:6" ht="15" customHeight="1" x14ac:dyDescent="0.25">
      <c r="A463" s="79"/>
      <c r="B463" s="70"/>
      <c r="C463" s="123"/>
      <c r="D463" s="73"/>
      <c r="E463" s="126"/>
      <c r="F463" s="125"/>
    </row>
    <row r="464" spans="1:6" ht="15" customHeight="1" x14ac:dyDescent="0.25">
      <c r="A464" s="79"/>
      <c r="B464" s="70"/>
      <c r="C464" s="123"/>
      <c r="D464" s="73"/>
      <c r="E464" s="126"/>
      <c r="F464" s="125"/>
    </row>
    <row r="465" spans="1:6" ht="15" customHeight="1" x14ac:dyDescent="0.25">
      <c r="A465" s="79"/>
      <c r="B465" s="70"/>
      <c r="C465" s="123"/>
      <c r="D465" s="73"/>
      <c r="E465" s="126"/>
      <c r="F465" s="125"/>
    </row>
    <row r="466" spans="1:6" ht="15" customHeight="1" x14ac:dyDescent="0.25">
      <c r="A466" s="79"/>
      <c r="B466" s="70"/>
      <c r="C466" s="123"/>
      <c r="D466" s="73"/>
      <c r="E466" s="126"/>
      <c r="F466" s="125"/>
    </row>
    <row r="467" spans="1:6" ht="15" customHeight="1" x14ac:dyDescent="0.25">
      <c r="A467" s="79"/>
      <c r="B467" s="70"/>
      <c r="C467" s="123"/>
      <c r="D467" s="73"/>
      <c r="E467" s="126"/>
      <c r="F467" s="125"/>
    </row>
    <row r="468" spans="1:6" ht="15" customHeight="1" x14ac:dyDescent="0.25">
      <c r="A468" s="79"/>
      <c r="B468" s="70"/>
      <c r="C468" s="123"/>
      <c r="D468" s="73"/>
      <c r="E468" s="126"/>
      <c r="F468" s="125"/>
    </row>
    <row r="469" spans="1:6" ht="15" customHeight="1" x14ac:dyDescent="0.25">
      <c r="A469" s="79"/>
      <c r="B469" s="70"/>
      <c r="C469" s="123"/>
      <c r="D469" s="73"/>
      <c r="E469" s="126"/>
      <c r="F469" s="125"/>
    </row>
    <row r="470" spans="1:6" ht="15" customHeight="1" x14ac:dyDescent="0.25">
      <c r="A470" s="79"/>
      <c r="B470" s="70"/>
      <c r="C470" s="123"/>
      <c r="D470" s="73"/>
      <c r="E470" s="126"/>
      <c r="F470" s="125"/>
    </row>
    <row r="471" spans="1:6" ht="15" customHeight="1" x14ac:dyDescent="0.25">
      <c r="A471" s="79"/>
      <c r="B471" s="70"/>
      <c r="C471" s="123"/>
      <c r="D471" s="73"/>
      <c r="E471" s="126"/>
      <c r="F471" s="125"/>
    </row>
    <row r="472" spans="1:6" ht="15" customHeight="1" x14ac:dyDescent="0.25">
      <c r="A472" s="79"/>
      <c r="B472" s="70"/>
      <c r="C472" s="123"/>
      <c r="D472" s="73"/>
      <c r="E472" s="126"/>
      <c r="F472" s="125"/>
    </row>
    <row r="473" spans="1:6" ht="15" customHeight="1" x14ac:dyDescent="0.25">
      <c r="A473" s="79"/>
      <c r="B473" s="70"/>
      <c r="C473" s="123"/>
      <c r="D473" s="73"/>
      <c r="E473" s="126"/>
      <c r="F473" s="125"/>
    </row>
    <row r="474" spans="1:6" ht="15" customHeight="1" x14ac:dyDescent="0.25">
      <c r="A474" s="79"/>
      <c r="B474" s="70"/>
      <c r="C474" s="123"/>
      <c r="D474" s="73"/>
      <c r="E474" s="126"/>
      <c r="F474" s="125"/>
    </row>
    <row r="475" spans="1:6" ht="15" customHeight="1" x14ac:dyDescent="0.25">
      <c r="A475" s="79"/>
      <c r="B475" s="70"/>
      <c r="C475" s="123"/>
      <c r="D475" s="73"/>
      <c r="E475" s="126"/>
      <c r="F475" s="125"/>
    </row>
    <row r="476" spans="1:6" ht="15" customHeight="1" x14ac:dyDescent="0.25">
      <c r="A476" s="79"/>
      <c r="B476" s="70"/>
      <c r="C476" s="123"/>
      <c r="D476" s="73"/>
      <c r="E476" s="126"/>
      <c r="F476" s="125"/>
    </row>
    <row r="477" spans="1:6" ht="15" customHeight="1" x14ac:dyDescent="0.25">
      <c r="A477" s="79"/>
      <c r="B477" s="70"/>
      <c r="C477" s="123"/>
      <c r="D477" s="73"/>
      <c r="E477" s="126"/>
      <c r="F477" s="125"/>
    </row>
    <row r="478" spans="1:6" ht="15" customHeight="1" x14ac:dyDescent="0.25">
      <c r="A478" s="79"/>
      <c r="B478" s="70"/>
      <c r="C478" s="123"/>
      <c r="D478" s="73"/>
      <c r="E478" s="126"/>
      <c r="F478" s="125"/>
    </row>
    <row r="479" spans="1:6" ht="15" customHeight="1" x14ac:dyDescent="0.25">
      <c r="A479" s="79"/>
      <c r="B479" s="70"/>
      <c r="C479" s="123"/>
      <c r="D479" s="73"/>
      <c r="E479" s="126"/>
      <c r="F479" s="125"/>
    </row>
    <row r="480" spans="1:6" ht="15" customHeight="1" x14ac:dyDescent="0.25">
      <c r="A480" s="79"/>
      <c r="B480" s="70"/>
      <c r="C480" s="123"/>
      <c r="D480" s="73"/>
      <c r="E480" s="126"/>
      <c r="F480" s="125"/>
    </row>
    <row r="481" spans="1:6" ht="15" customHeight="1" x14ac:dyDescent="0.25">
      <c r="A481" s="79"/>
      <c r="B481" s="70"/>
      <c r="C481" s="123"/>
      <c r="D481" s="73"/>
      <c r="E481" s="126"/>
      <c r="F481" s="125"/>
    </row>
    <row r="482" spans="1:6" ht="15" customHeight="1" x14ac:dyDescent="0.25">
      <c r="A482" s="79"/>
      <c r="B482" s="70"/>
      <c r="C482" s="123"/>
      <c r="D482" s="73"/>
      <c r="E482" s="126"/>
      <c r="F482" s="125"/>
    </row>
    <row r="483" spans="1:6" ht="15" customHeight="1" x14ac:dyDescent="0.25">
      <c r="A483" s="79"/>
      <c r="B483" s="70"/>
      <c r="C483" s="123"/>
      <c r="D483" s="73"/>
      <c r="E483" s="126"/>
      <c r="F483" s="125"/>
    </row>
    <row r="484" spans="1:6" ht="15" customHeight="1" x14ac:dyDescent="0.25">
      <c r="A484" s="79"/>
      <c r="B484" s="70"/>
      <c r="C484" s="123"/>
      <c r="D484" s="73"/>
      <c r="E484" s="126"/>
      <c r="F484" s="125"/>
    </row>
    <row r="485" spans="1:6" ht="15" customHeight="1" x14ac:dyDescent="0.25">
      <c r="A485" s="79"/>
      <c r="B485" s="70"/>
      <c r="C485" s="123"/>
      <c r="D485" s="73"/>
      <c r="E485" s="126"/>
      <c r="F485" s="125"/>
    </row>
    <row r="486" spans="1:6" ht="15" customHeight="1" x14ac:dyDescent="0.25">
      <c r="A486" s="79"/>
      <c r="B486" s="70"/>
      <c r="C486" s="123"/>
      <c r="D486" s="73"/>
      <c r="E486" s="126"/>
      <c r="F486" s="125"/>
    </row>
    <row r="487" spans="1:6" ht="15" customHeight="1" x14ac:dyDescent="0.25">
      <c r="A487" s="79"/>
      <c r="B487" s="70"/>
      <c r="C487" s="123"/>
      <c r="D487" s="73"/>
      <c r="E487" s="126"/>
      <c r="F487" s="125"/>
    </row>
    <row r="488" spans="1:6" ht="15" customHeight="1" x14ac:dyDescent="0.25">
      <c r="A488" s="79"/>
      <c r="B488" s="70"/>
      <c r="C488" s="123"/>
      <c r="D488" s="73"/>
      <c r="E488" s="126"/>
      <c r="F488" s="125"/>
    </row>
    <row r="489" spans="1:6" ht="15" customHeight="1" x14ac:dyDescent="0.25">
      <c r="A489" s="79"/>
      <c r="B489" s="70"/>
      <c r="C489" s="123"/>
      <c r="D489" s="73"/>
      <c r="E489" s="126"/>
      <c r="F489" s="125"/>
    </row>
    <row r="490" spans="1:6" ht="15" customHeight="1" x14ac:dyDescent="0.25">
      <c r="A490" s="69"/>
      <c r="B490" s="70"/>
      <c r="C490" s="123"/>
      <c r="D490" s="123"/>
      <c r="E490" s="126"/>
      <c r="F490" s="125"/>
    </row>
    <row r="491" spans="1:6" ht="15" customHeight="1" x14ac:dyDescent="0.25">
      <c r="A491" s="79"/>
      <c r="B491" s="70"/>
      <c r="C491" s="123"/>
      <c r="D491" s="73"/>
      <c r="E491" s="126"/>
      <c r="F491" s="125"/>
    </row>
    <row r="492" spans="1:6" ht="15" customHeight="1" x14ac:dyDescent="0.25">
      <c r="A492" s="79"/>
      <c r="B492" s="70"/>
      <c r="C492" s="123"/>
      <c r="D492" s="73"/>
      <c r="E492" s="126"/>
      <c r="F492" s="125"/>
    </row>
    <row r="493" spans="1:6" ht="15" customHeight="1" x14ac:dyDescent="0.25">
      <c r="A493" s="79"/>
      <c r="B493" s="70"/>
      <c r="C493" s="123"/>
      <c r="D493" s="73"/>
      <c r="E493" s="126"/>
      <c r="F493" s="125"/>
    </row>
    <row r="494" spans="1:6" ht="15" customHeight="1" x14ac:dyDescent="0.25">
      <c r="A494" s="79"/>
      <c r="B494" s="70"/>
      <c r="C494" s="123"/>
      <c r="D494" s="73"/>
      <c r="E494" s="126"/>
      <c r="F494" s="125"/>
    </row>
    <row r="495" spans="1:6" ht="15" customHeight="1" x14ac:dyDescent="0.25">
      <c r="A495" s="79"/>
      <c r="B495" s="70"/>
      <c r="C495" s="123"/>
      <c r="D495" s="73"/>
      <c r="E495" s="126"/>
      <c r="F495" s="125"/>
    </row>
    <row r="496" spans="1:6" ht="15" customHeight="1" x14ac:dyDescent="0.25">
      <c r="A496" s="79"/>
      <c r="B496" s="70"/>
      <c r="C496" s="123"/>
      <c r="D496" s="73"/>
      <c r="E496" s="126"/>
      <c r="F496" s="125"/>
    </row>
    <row r="497" spans="1:6" ht="15" customHeight="1" x14ac:dyDescent="0.25">
      <c r="A497" s="79"/>
      <c r="B497" s="70"/>
      <c r="C497" s="123"/>
      <c r="D497" s="73"/>
      <c r="E497" s="126"/>
      <c r="F497" s="125"/>
    </row>
    <row r="498" spans="1:6" ht="15" customHeight="1" x14ac:dyDescent="0.25">
      <c r="A498" s="79"/>
      <c r="B498" s="70"/>
      <c r="C498" s="123"/>
      <c r="D498" s="73"/>
      <c r="E498" s="126"/>
      <c r="F498" s="125"/>
    </row>
    <row r="499" spans="1:6" ht="15" customHeight="1" x14ac:dyDescent="0.25">
      <c r="A499" s="79"/>
      <c r="B499" s="70"/>
      <c r="C499" s="123"/>
      <c r="D499" s="73"/>
      <c r="E499" s="126"/>
      <c r="F499" s="125"/>
    </row>
    <row r="500" spans="1:6" ht="15" customHeight="1" x14ac:dyDescent="0.25">
      <c r="A500" s="79"/>
      <c r="B500" s="70"/>
      <c r="C500" s="123"/>
      <c r="D500" s="73"/>
      <c r="E500" s="126"/>
      <c r="F500" s="125"/>
    </row>
    <row r="501" spans="1:6" ht="15" customHeight="1" x14ac:dyDescent="0.25">
      <c r="A501" s="79"/>
      <c r="B501" s="70"/>
      <c r="C501" s="123"/>
      <c r="D501" s="73"/>
      <c r="E501" s="126"/>
      <c r="F501" s="125"/>
    </row>
    <row r="502" spans="1:6" ht="15" customHeight="1" x14ac:dyDescent="0.25">
      <c r="A502" s="79"/>
      <c r="B502" s="70"/>
      <c r="C502" s="123"/>
      <c r="D502" s="73"/>
      <c r="E502" s="126"/>
      <c r="F502" s="125"/>
    </row>
    <row r="503" spans="1:6" ht="15" customHeight="1" x14ac:dyDescent="0.25">
      <c r="A503" s="79"/>
      <c r="B503" s="70"/>
      <c r="C503" s="123"/>
      <c r="D503" s="73"/>
      <c r="E503" s="126"/>
      <c r="F503" s="125"/>
    </row>
    <row r="504" spans="1:6" ht="15" customHeight="1" x14ac:dyDescent="0.25">
      <c r="A504" s="79"/>
      <c r="B504" s="70"/>
      <c r="C504" s="123"/>
      <c r="D504" s="73"/>
      <c r="E504" s="126"/>
      <c r="F504" s="125"/>
    </row>
    <row r="505" spans="1:6" ht="15" customHeight="1" x14ac:dyDescent="0.25">
      <c r="A505" s="79"/>
      <c r="B505" s="70"/>
      <c r="C505" s="123"/>
      <c r="D505" s="73"/>
      <c r="E505" s="126"/>
      <c r="F505" s="125"/>
    </row>
    <row r="506" spans="1:6" ht="15" customHeight="1" x14ac:dyDescent="0.25">
      <c r="A506" s="79"/>
      <c r="B506" s="70"/>
      <c r="C506" s="123"/>
      <c r="D506" s="73"/>
      <c r="E506" s="126"/>
      <c r="F506" s="125"/>
    </row>
    <row r="507" spans="1:6" ht="15" customHeight="1" x14ac:dyDescent="0.25">
      <c r="A507" s="79"/>
      <c r="B507" s="70"/>
      <c r="C507" s="123"/>
      <c r="D507" s="73"/>
      <c r="E507" s="126"/>
      <c r="F507" s="125"/>
    </row>
    <row r="508" spans="1:6" ht="15" customHeight="1" x14ac:dyDescent="0.25">
      <c r="A508" s="79"/>
      <c r="B508" s="70"/>
      <c r="C508" s="123"/>
      <c r="D508" s="73"/>
      <c r="E508" s="126"/>
      <c r="F508" s="125"/>
    </row>
    <row r="509" spans="1:6" ht="15" customHeight="1" x14ac:dyDescent="0.25">
      <c r="A509" s="79"/>
      <c r="B509" s="70"/>
      <c r="C509" s="123"/>
      <c r="D509" s="73"/>
      <c r="E509" s="126"/>
      <c r="F509" s="125"/>
    </row>
    <row r="510" spans="1:6" ht="15" customHeight="1" x14ac:dyDescent="0.25">
      <c r="A510" s="79"/>
      <c r="B510" s="70"/>
      <c r="C510" s="123"/>
      <c r="D510" s="73"/>
      <c r="E510" s="126"/>
      <c r="F510" s="125"/>
    </row>
    <row r="511" spans="1:6" ht="15" customHeight="1" x14ac:dyDescent="0.25">
      <c r="A511" s="79"/>
      <c r="B511" s="70"/>
      <c r="C511" s="123"/>
      <c r="D511" s="73"/>
      <c r="E511" s="126"/>
      <c r="F511" s="125"/>
    </row>
    <row r="512" spans="1:6" ht="15" customHeight="1" x14ac:dyDescent="0.25">
      <c r="A512" s="79"/>
      <c r="B512" s="70"/>
      <c r="C512" s="123"/>
      <c r="D512" s="73"/>
      <c r="E512" s="126"/>
      <c r="F512" s="125"/>
    </row>
    <row r="513" spans="1:6" ht="15" customHeight="1" x14ac:dyDescent="0.25">
      <c r="A513" s="79"/>
      <c r="B513" s="70"/>
      <c r="C513" s="123"/>
      <c r="D513" s="73"/>
      <c r="E513" s="126"/>
      <c r="F513" s="125"/>
    </row>
    <row r="514" spans="1:6" ht="15" customHeight="1" x14ac:dyDescent="0.25">
      <c r="A514" s="79"/>
      <c r="B514" s="70"/>
      <c r="C514" s="123"/>
      <c r="D514" s="73"/>
      <c r="E514" s="126"/>
      <c r="F514" s="125"/>
    </row>
    <row r="515" spans="1:6" ht="15" customHeight="1" x14ac:dyDescent="0.25">
      <c r="A515" s="79"/>
      <c r="B515" s="70"/>
      <c r="C515" s="123"/>
      <c r="D515" s="73"/>
      <c r="E515" s="126"/>
      <c r="F515" s="125"/>
    </row>
    <row r="516" spans="1:6" ht="15" customHeight="1" x14ac:dyDescent="0.25">
      <c r="A516" s="79"/>
      <c r="B516" s="70"/>
      <c r="C516" s="123"/>
      <c r="D516" s="73"/>
      <c r="E516" s="126"/>
      <c r="F516" s="125"/>
    </row>
    <row r="517" spans="1:6" ht="15" customHeight="1" x14ac:dyDescent="0.25">
      <c r="A517" s="79"/>
      <c r="B517" s="70"/>
      <c r="C517" s="123"/>
      <c r="D517" s="73"/>
      <c r="E517" s="126"/>
      <c r="F517" s="125"/>
    </row>
    <row r="518" spans="1:6" ht="15" customHeight="1" x14ac:dyDescent="0.25">
      <c r="A518" s="79"/>
      <c r="B518" s="70"/>
      <c r="C518" s="123"/>
      <c r="D518" s="73"/>
      <c r="E518" s="126"/>
      <c r="F518" s="125"/>
    </row>
    <row r="519" spans="1:6" ht="15" customHeight="1" x14ac:dyDescent="0.25">
      <c r="A519" s="79"/>
      <c r="B519" s="70"/>
      <c r="C519" s="123"/>
      <c r="D519" s="73"/>
      <c r="E519" s="126"/>
      <c r="F519" s="125"/>
    </row>
    <row r="520" spans="1:6" ht="15" customHeight="1" x14ac:dyDescent="0.25">
      <c r="A520" s="79"/>
      <c r="B520" s="70"/>
      <c r="C520" s="123"/>
      <c r="D520" s="73"/>
      <c r="E520" s="126"/>
      <c r="F520" s="125"/>
    </row>
    <row r="521" spans="1:6" ht="15" customHeight="1" x14ac:dyDescent="0.25">
      <c r="A521" s="79"/>
      <c r="B521" s="70"/>
      <c r="C521" s="123"/>
      <c r="D521" s="73"/>
      <c r="E521" s="126"/>
      <c r="F521" s="125"/>
    </row>
    <row r="522" spans="1:6" ht="15" customHeight="1" x14ac:dyDescent="0.25">
      <c r="A522" s="79"/>
      <c r="B522" s="70"/>
      <c r="C522" s="123"/>
      <c r="D522" s="73"/>
      <c r="E522" s="126"/>
      <c r="F522" s="125"/>
    </row>
    <row r="523" spans="1:6" ht="15" customHeight="1" x14ac:dyDescent="0.25">
      <c r="A523" s="79"/>
      <c r="B523" s="70"/>
      <c r="C523" s="123"/>
      <c r="D523" s="73"/>
      <c r="E523" s="126"/>
      <c r="F523" s="125"/>
    </row>
    <row r="524" spans="1:6" ht="15" customHeight="1" x14ac:dyDescent="0.25">
      <c r="A524" s="79"/>
      <c r="B524" s="70"/>
      <c r="C524" s="123"/>
      <c r="D524" s="73"/>
      <c r="E524" s="126"/>
      <c r="F524" s="125"/>
    </row>
    <row r="525" spans="1:6" ht="15" customHeight="1" x14ac:dyDescent="0.25">
      <c r="A525" s="79"/>
      <c r="B525" s="70"/>
      <c r="C525" s="123"/>
      <c r="D525" s="73"/>
      <c r="E525" s="126"/>
      <c r="F525" s="125"/>
    </row>
    <row r="526" spans="1:6" ht="15" customHeight="1" x14ac:dyDescent="0.25">
      <c r="A526" s="79"/>
      <c r="B526" s="70"/>
      <c r="C526" s="123"/>
      <c r="D526" s="73"/>
      <c r="E526" s="126"/>
      <c r="F526" s="125"/>
    </row>
    <row r="527" spans="1:6" ht="15" customHeight="1" x14ac:dyDescent="0.25">
      <c r="A527" s="79"/>
      <c r="B527" s="70"/>
      <c r="C527" s="123"/>
      <c r="D527" s="73"/>
      <c r="E527" s="126"/>
      <c r="F527" s="125"/>
    </row>
    <row r="528" spans="1:6" ht="15" customHeight="1" x14ac:dyDescent="0.25">
      <c r="A528" s="79"/>
      <c r="B528" s="70"/>
      <c r="C528" s="123"/>
      <c r="D528" s="73"/>
      <c r="E528" s="126"/>
      <c r="F528" s="125"/>
    </row>
    <row r="529" spans="1:6" ht="15" customHeight="1" x14ac:dyDescent="0.25">
      <c r="A529" s="79"/>
      <c r="B529" s="70"/>
      <c r="C529" s="123"/>
      <c r="D529" s="73"/>
      <c r="E529" s="126"/>
      <c r="F529" s="125"/>
    </row>
    <row r="530" spans="1:6" ht="15" customHeight="1" x14ac:dyDescent="0.25">
      <c r="A530" s="79"/>
      <c r="B530" s="70"/>
      <c r="C530" s="123"/>
      <c r="D530" s="73"/>
      <c r="E530" s="126"/>
      <c r="F530" s="125"/>
    </row>
    <row r="531" spans="1:6" ht="15" customHeight="1" x14ac:dyDescent="0.25">
      <c r="A531" s="79"/>
      <c r="B531" s="70"/>
      <c r="C531" s="123"/>
      <c r="D531" s="73"/>
      <c r="E531" s="126"/>
      <c r="F531" s="125"/>
    </row>
    <row r="532" spans="1:6" ht="15" customHeight="1" x14ac:dyDescent="0.25">
      <c r="A532" s="79"/>
      <c r="B532" s="70"/>
      <c r="C532" s="123"/>
      <c r="D532" s="73"/>
      <c r="E532" s="126"/>
      <c r="F532" s="125"/>
    </row>
    <row r="533" spans="1:6" ht="15" customHeight="1" x14ac:dyDescent="0.25">
      <c r="A533" s="79"/>
      <c r="B533" s="70"/>
      <c r="C533" s="123"/>
      <c r="D533" s="73"/>
      <c r="E533" s="126"/>
      <c r="F533" s="125"/>
    </row>
    <row r="534" spans="1:6" ht="15" customHeight="1" x14ac:dyDescent="0.25">
      <c r="A534" s="79"/>
      <c r="B534" s="70"/>
      <c r="C534" s="123"/>
      <c r="D534" s="73"/>
      <c r="E534" s="126"/>
      <c r="F534" s="125"/>
    </row>
    <row r="535" spans="1:6" ht="15" customHeight="1" x14ac:dyDescent="0.25">
      <c r="A535" s="79"/>
      <c r="B535" s="70"/>
      <c r="C535" s="123"/>
      <c r="D535" s="73"/>
      <c r="E535" s="126"/>
      <c r="F535" s="125"/>
    </row>
    <row r="536" spans="1:6" ht="15" customHeight="1" x14ac:dyDescent="0.25">
      <c r="A536" s="79"/>
      <c r="B536" s="70"/>
      <c r="C536" s="123"/>
      <c r="D536" s="73"/>
      <c r="E536" s="126"/>
      <c r="F536" s="125"/>
    </row>
    <row r="537" spans="1:6" ht="15" customHeight="1" x14ac:dyDescent="0.25">
      <c r="A537" s="79"/>
      <c r="B537" s="70"/>
      <c r="C537" s="123"/>
      <c r="D537" s="73"/>
      <c r="E537" s="126"/>
      <c r="F537" s="125"/>
    </row>
    <row r="538" spans="1:6" ht="15" customHeight="1" x14ac:dyDescent="0.25">
      <c r="A538" s="79"/>
      <c r="B538" s="70"/>
      <c r="C538" s="123"/>
      <c r="D538" s="73"/>
      <c r="E538" s="126"/>
      <c r="F538" s="125"/>
    </row>
    <row r="539" spans="1:6" ht="15" customHeight="1" x14ac:dyDescent="0.25">
      <c r="A539" s="79"/>
      <c r="B539" s="70"/>
      <c r="C539" s="123"/>
      <c r="D539" s="73"/>
      <c r="E539" s="126"/>
      <c r="F539" s="125"/>
    </row>
    <row r="540" spans="1:6" ht="15" customHeight="1" x14ac:dyDescent="0.25">
      <c r="A540" s="79"/>
      <c r="B540" s="70"/>
      <c r="C540" s="123"/>
      <c r="D540" s="73"/>
      <c r="E540" s="126"/>
      <c r="F540" s="125"/>
    </row>
    <row r="541" spans="1:6" ht="15" customHeight="1" x14ac:dyDescent="0.25">
      <c r="A541" s="79"/>
      <c r="B541" s="70"/>
      <c r="C541" s="123"/>
      <c r="D541" s="73"/>
      <c r="E541" s="126"/>
      <c r="F541" s="125"/>
    </row>
    <row r="542" spans="1:6" ht="15" customHeight="1" x14ac:dyDescent="0.25">
      <c r="A542" s="79"/>
      <c r="B542" s="70"/>
      <c r="C542" s="123"/>
      <c r="D542" s="73"/>
      <c r="E542" s="126"/>
      <c r="F542" s="125"/>
    </row>
    <row r="543" spans="1:6" ht="15" customHeight="1" x14ac:dyDescent="0.25">
      <c r="A543" s="79"/>
      <c r="B543" s="70"/>
      <c r="C543" s="123"/>
      <c r="D543" s="73"/>
      <c r="E543" s="126"/>
      <c r="F543" s="125"/>
    </row>
    <row r="544" spans="1:6" ht="15" customHeight="1" x14ac:dyDescent="0.25">
      <c r="A544" s="79"/>
      <c r="B544" s="70"/>
      <c r="C544" s="123"/>
      <c r="D544" s="73"/>
      <c r="E544" s="126"/>
      <c r="F544" s="125"/>
    </row>
    <row r="545" spans="1:6" ht="15" customHeight="1" x14ac:dyDescent="0.25">
      <c r="A545" s="79"/>
      <c r="B545" s="70"/>
      <c r="C545" s="123"/>
      <c r="D545" s="73"/>
      <c r="E545" s="126"/>
      <c r="F545" s="125"/>
    </row>
    <row r="546" spans="1:6" ht="15" customHeight="1" x14ac:dyDescent="0.25">
      <c r="A546" s="79"/>
      <c r="B546" s="70"/>
      <c r="C546" s="123"/>
      <c r="D546" s="73"/>
      <c r="E546" s="126"/>
      <c r="F546" s="125"/>
    </row>
    <row r="547" spans="1:6" ht="15" customHeight="1" x14ac:dyDescent="0.25">
      <c r="A547" s="79"/>
      <c r="B547" s="70"/>
      <c r="C547" s="123"/>
      <c r="D547" s="73"/>
      <c r="E547" s="126"/>
      <c r="F547" s="125"/>
    </row>
    <row r="548" spans="1:6" ht="15" customHeight="1" x14ac:dyDescent="0.25">
      <c r="A548" s="79"/>
      <c r="B548" s="70"/>
      <c r="C548" s="123"/>
      <c r="D548" s="73"/>
      <c r="E548" s="126"/>
      <c r="F548" s="125"/>
    </row>
    <row r="549" spans="1:6" ht="15" customHeight="1" x14ac:dyDescent="0.25">
      <c r="A549" s="79"/>
      <c r="B549" s="70"/>
      <c r="C549" s="123"/>
      <c r="D549" s="73"/>
      <c r="E549" s="126"/>
      <c r="F549" s="125"/>
    </row>
    <row r="550" spans="1:6" ht="15" customHeight="1" x14ac:dyDescent="0.25">
      <c r="A550" s="79"/>
      <c r="B550" s="70"/>
      <c r="C550" s="123"/>
      <c r="D550" s="73"/>
      <c r="E550" s="126"/>
      <c r="F550" s="125"/>
    </row>
    <row r="551" spans="1:6" ht="15" customHeight="1" x14ac:dyDescent="0.25">
      <c r="A551" s="79"/>
      <c r="B551" s="70"/>
      <c r="C551" s="123"/>
      <c r="D551" s="73"/>
      <c r="E551" s="126"/>
      <c r="F551" s="125"/>
    </row>
    <row r="552" spans="1:6" ht="15" customHeight="1" x14ac:dyDescent="0.25">
      <c r="A552" s="79"/>
      <c r="B552" s="70"/>
      <c r="C552" s="123"/>
      <c r="D552" s="73"/>
      <c r="E552" s="126"/>
      <c r="F552" s="125"/>
    </row>
    <row r="553" spans="1:6" ht="15" customHeight="1" x14ac:dyDescent="0.25">
      <c r="A553" s="79"/>
      <c r="B553" s="70"/>
      <c r="C553" s="123"/>
      <c r="D553" s="73"/>
      <c r="E553" s="126"/>
      <c r="F553" s="125"/>
    </row>
    <row r="554" spans="1:6" ht="15" customHeight="1" x14ac:dyDescent="0.25">
      <c r="A554" s="79"/>
      <c r="B554" s="70"/>
      <c r="C554" s="123"/>
      <c r="D554" s="73"/>
      <c r="E554" s="126"/>
      <c r="F554" s="125"/>
    </row>
    <row r="555" spans="1:6" ht="15" customHeight="1" x14ac:dyDescent="0.25">
      <c r="A555" s="79"/>
      <c r="B555" s="70"/>
      <c r="C555" s="123"/>
      <c r="D555" s="73"/>
      <c r="E555" s="126"/>
      <c r="F555" s="125"/>
    </row>
    <row r="556" spans="1:6" ht="15" customHeight="1" x14ac:dyDescent="0.25">
      <c r="A556" s="79"/>
      <c r="B556" s="70"/>
      <c r="C556" s="123"/>
      <c r="D556" s="73"/>
      <c r="E556" s="126"/>
      <c r="F556" s="125"/>
    </row>
    <row r="557" spans="1:6" ht="15" customHeight="1" x14ac:dyDescent="0.25">
      <c r="A557" s="69"/>
      <c r="B557" s="70"/>
      <c r="C557" s="123"/>
      <c r="D557" s="123"/>
      <c r="E557" s="126"/>
      <c r="F557" s="125"/>
    </row>
    <row r="558" spans="1:6" ht="15" customHeight="1" x14ac:dyDescent="0.25">
      <c r="A558" s="79"/>
      <c r="B558" s="70"/>
      <c r="C558" s="123"/>
      <c r="D558" s="73"/>
      <c r="E558" s="126"/>
      <c r="F558" s="125"/>
    </row>
    <row r="559" spans="1:6" ht="15" customHeight="1" x14ac:dyDescent="0.25">
      <c r="A559" s="79"/>
      <c r="B559" s="70"/>
      <c r="C559" s="123"/>
      <c r="D559" s="73"/>
      <c r="E559" s="126"/>
      <c r="F559" s="125"/>
    </row>
    <row r="560" spans="1:6" ht="15" customHeight="1" x14ac:dyDescent="0.25">
      <c r="A560" s="79"/>
      <c r="B560" s="70"/>
      <c r="C560" s="123"/>
      <c r="D560" s="73"/>
      <c r="E560" s="126"/>
      <c r="F560" s="125"/>
    </row>
    <row r="561" spans="1:6" ht="15" customHeight="1" x14ac:dyDescent="0.25">
      <c r="A561" s="79"/>
      <c r="B561" s="70"/>
      <c r="C561" s="123"/>
      <c r="D561" s="73"/>
      <c r="E561" s="126"/>
      <c r="F561" s="125"/>
    </row>
    <row r="562" spans="1:6" ht="15" customHeight="1" x14ac:dyDescent="0.25">
      <c r="A562" s="79"/>
      <c r="B562" s="70"/>
      <c r="C562" s="123"/>
      <c r="D562" s="73"/>
      <c r="E562" s="126"/>
      <c r="F562" s="125"/>
    </row>
    <row r="563" spans="1:6" ht="15" customHeight="1" x14ac:dyDescent="0.25">
      <c r="A563" s="79"/>
      <c r="B563" s="70"/>
      <c r="C563" s="123"/>
      <c r="D563" s="73"/>
      <c r="E563" s="126"/>
      <c r="F563" s="125"/>
    </row>
    <row r="564" spans="1:6" ht="15" customHeight="1" x14ac:dyDescent="0.25">
      <c r="A564" s="79"/>
      <c r="B564" s="70"/>
      <c r="C564" s="123"/>
      <c r="D564" s="73"/>
      <c r="E564" s="126"/>
      <c r="F564" s="125"/>
    </row>
    <row r="565" spans="1:6" ht="15" customHeight="1" x14ac:dyDescent="0.25">
      <c r="A565" s="79"/>
      <c r="B565" s="70"/>
      <c r="C565" s="123"/>
      <c r="D565" s="73"/>
      <c r="E565" s="126"/>
      <c r="F565" s="125"/>
    </row>
    <row r="566" spans="1:6" ht="15" customHeight="1" x14ac:dyDescent="0.25">
      <c r="A566" s="79"/>
      <c r="B566" s="70"/>
      <c r="C566" s="123"/>
      <c r="D566" s="73"/>
      <c r="E566" s="126"/>
      <c r="F566" s="125"/>
    </row>
    <row r="567" spans="1:6" ht="15" customHeight="1" x14ac:dyDescent="0.25">
      <c r="A567" s="79"/>
      <c r="B567" s="70"/>
      <c r="C567" s="123"/>
      <c r="D567" s="73"/>
      <c r="E567" s="126"/>
      <c r="F567" s="125"/>
    </row>
    <row r="568" spans="1:6" ht="15" customHeight="1" x14ac:dyDescent="0.25">
      <c r="A568" s="79"/>
      <c r="B568" s="70"/>
      <c r="C568" s="123"/>
      <c r="D568" s="73"/>
      <c r="E568" s="126"/>
      <c r="F568" s="125"/>
    </row>
    <row r="569" spans="1:6" ht="15" customHeight="1" x14ac:dyDescent="0.25">
      <c r="A569" s="79"/>
      <c r="B569" s="70"/>
      <c r="C569" s="123"/>
      <c r="D569" s="73"/>
      <c r="E569" s="126"/>
      <c r="F569" s="125"/>
    </row>
    <row r="570" spans="1:6" ht="15" customHeight="1" x14ac:dyDescent="0.25">
      <c r="A570" s="79"/>
      <c r="B570" s="70"/>
      <c r="C570" s="123"/>
      <c r="D570" s="73"/>
      <c r="E570" s="126"/>
      <c r="F570" s="125"/>
    </row>
    <row r="571" spans="1:6" ht="15" customHeight="1" x14ac:dyDescent="0.25">
      <c r="A571" s="79"/>
      <c r="B571" s="70"/>
      <c r="C571" s="123"/>
      <c r="D571" s="73"/>
      <c r="E571" s="126"/>
      <c r="F571" s="125"/>
    </row>
    <row r="572" spans="1:6" ht="15" customHeight="1" x14ac:dyDescent="0.25">
      <c r="A572" s="79"/>
      <c r="B572" s="70"/>
      <c r="C572" s="123"/>
      <c r="D572" s="73"/>
      <c r="E572" s="126"/>
      <c r="F572" s="125"/>
    </row>
    <row r="573" spans="1:6" ht="15" customHeight="1" x14ac:dyDescent="0.25">
      <c r="A573" s="79"/>
      <c r="B573" s="70"/>
      <c r="C573" s="123"/>
      <c r="D573" s="73"/>
      <c r="E573" s="126"/>
      <c r="F573" s="125"/>
    </row>
    <row r="574" spans="1:6" ht="15" customHeight="1" x14ac:dyDescent="0.25">
      <c r="A574" s="79"/>
      <c r="B574" s="70"/>
      <c r="C574" s="123"/>
      <c r="D574" s="73"/>
      <c r="E574" s="126"/>
      <c r="F574" s="125"/>
    </row>
    <row r="575" spans="1:6" ht="15" customHeight="1" x14ac:dyDescent="0.25">
      <c r="A575" s="79"/>
      <c r="B575" s="70"/>
      <c r="C575" s="123"/>
      <c r="D575" s="73"/>
      <c r="E575" s="126"/>
      <c r="F575" s="125"/>
    </row>
    <row r="576" spans="1:6" ht="15" customHeight="1" x14ac:dyDescent="0.25">
      <c r="A576" s="79"/>
      <c r="B576" s="70"/>
      <c r="C576" s="123"/>
      <c r="D576" s="73"/>
      <c r="E576" s="126"/>
      <c r="F576" s="125"/>
    </row>
    <row r="577" spans="1:6" ht="15" customHeight="1" x14ac:dyDescent="0.25">
      <c r="A577" s="79"/>
      <c r="B577" s="70"/>
      <c r="C577" s="123"/>
      <c r="D577" s="73"/>
      <c r="E577" s="126"/>
      <c r="F577" s="125"/>
    </row>
    <row r="578" spans="1:6" ht="15" customHeight="1" x14ac:dyDescent="0.25">
      <c r="A578" s="79"/>
      <c r="B578" s="70"/>
      <c r="C578" s="123"/>
      <c r="D578" s="73"/>
      <c r="E578" s="126"/>
      <c r="F578" s="125"/>
    </row>
    <row r="579" spans="1:6" ht="15" customHeight="1" x14ac:dyDescent="0.25">
      <c r="A579" s="79"/>
      <c r="B579" s="70"/>
      <c r="C579" s="123"/>
      <c r="D579" s="73"/>
      <c r="E579" s="126"/>
      <c r="F579" s="125"/>
    </row>
    <row r="580" spans="1:6" ht="15" customHeight="1" x14ac:dyDescent="0.25">
      <c r="A580" s="79"/>
      <c r="B580" s="70"/>
      <c r="C580" s="123"/>
      <c r="D580" s="73"/>
      <c r="E580" s="126"/>
      <c r="F580" s="125"/>
    </row>
    <row r="581" spans="1:6" ht="15" customHeight="1" x14ac:dyDescent="0.25">
      <c r="A581" s="79"/>
      <c r="B581" s="70"/>
      <c r="C581" s="123"/>
      <c r="D581" s="73"/>
      <c r="E581" s="126"/>
      <c r="F581" s="125"/>
    </row>
    <row r="582" spans="1:6" ht="15" customHeight="1" x14ac:dyDescent="0.25">
      <c r="A582" s="79"/>
      <c r="B582" s="70"/>
      <c r="C582" s="123"/>
      <c r="D582" s="73"/>
      <c r="E582" s="126"/>
      <c r="F582" s="125"/>
    </row>
    <row r="583" spans="1:6" ht="15" customHeight="1" x14ac:dyDescent="0.25">
      <c r="A583" s="79"/>
      <c r="B583" s="70"/>
      <c r="C583" s="123"/>
      <c r="D583" s="73"/>
      <c r="E583" s="126"/>
      <c r="F583" s="125"/>
    </row>
    <row r="584" spans="1:6" ht="15" customHeight="1" x14ac:dyDescent="0.25">
      <c r="A584" s="69"/>
      <c r="B584" s="70"/>
      <c r="C584" s="123"/>
      <c r="D584" s="123"/>
      <c r="E584" s="126"/>
      <c r="F584" s="125"/>
    </row>
    <row r="585" spans="1:6" ht="15" customHeight="1" x14ac:dyDescent="0.25">
      <c r="A585" s="79"/>
      <c r="B585" s="70"/>
      <c r="C585" s="123"/>
      <c r="D585" s="73"/>
      <c r="E585" s="126"/>
      <c r="F585" s="125"/>
    </row>
    <row r="586" spans="1:6" ht="15" customHeight="1" x14ac:dyDescent="0.25">
      <c r="A586" s="79"/>
      <c r="B586" s="70"/>
      <c r="C586" s="123"/>
      <c r="D586" s="73"/>
      <c r="E586" s="126"/>
      <c r="F586" s="125"/>
    </row>
    <row r="587" spans="1:6" ht="15" customHeight="1" x14ac:dyDescent="0.25">
      <c r="A587" s="79"/>
      <c r="B587" s="70"/>
      <c r="C587" s="123"/>
      <c r="D587" s="73"/>
      <c r="E587" s="126"/>
      <c r="F587" s="125"/>
    </row>
    <row r="588" spans="1:6" ht="15" customHeight="1" x14ac:dyDescent="0.25">
      <c r="A588" s="79"/>
      <c r="B588" s="70"/>
      <c r="C588" s="123"/>
      <c r="D588" s="73"/>
      <c r="E588" s="126"/>
      <c r="F588" s="125"/>
    </row>
    <row r="589" spans="1:6" ht="15" customHeight="1" x14ac:dyDescent="0.25">
      <c r="A589" s="79"/>
      <c r="B589" s="70"/>
      <c r="C589" s="123"/>
      <c r="D589" s="73"/>
      <c r="E589" s="126"/>
      <c r="F589" s="125"/>
    </row>
    <row r="590" spans="1:6" ht="15" customHeight="1" x14ac:dyDescent="0.25">
      <c r="A590" s="79"/>
      <c r="B590" s="70"/>
      <c r="C590" s="123"/>
      <c r="D590" s="73"/>
      <c r="E590" s="126"/>
      <c r="F590" s="125"/>
    </row>
    <row r="591" spans="1:6" ht="15" customHeight="1" x14ac:dyDescent="0.25">
      <c r="A591" s="79"/>
      <c r="B591" s="70"/>
      <c r="C591" s="123"/>
      <c r="D591" s="73"/>
      <c r="E591" s="126"/>
      <c r="F591" s="125"/>
    </row>
    <row r="592" spans="1:6" ht="15" customHeight="1" x14ac:dyDescent="0.25">
      <c r="A592" s="79"/>
      <c r="B592" s="70"/>
      <c r="C592" s="123"/>
      <c r="D592" s="73"/>
      <c r="E592" s="126"/>
      <c r="F592" s="125"/>
    </row>
    <row r="593" spans="1:6" ht="15" customHeight="1" x14ac:dyDescent="0.25">
      <c r="A593" s="79"/>
      <c r="B593" s="70"/>
      <c r="C593" s="123"/>
      <c r="D593" s="73"/>
      <c r="E593" s="126"/>
      <c r="F593" s="125"/>
    </row>
    <row r="594" spans="1:6" ht="15" customHeight="1" x14ac:dyDescent="0.25">
      <c r="A594" s="79"/>
      <c r="B594" s="70"/>
      <c r="C594" s="123"/>
      <c r="D594" s="73"/>
      <c r="E594" s="126"/>
      <c r="F594" s="125"/>
    </row>
    <row r="595" spans="1:6" ht="15" customHeight="1" x14ac:dyDescent="0.25">
      <c r="A595" s="79"/>
      <c r="B595" s="70"/>
      <c r="C595" s="123"/>
      <c r="D595" s="73"/>
      <c r="E595" s="126"/>
      <c r="F595" s="125"/>
    </row>
    <row r="596" spans="1:6" ht="15" customHeight="1" x14ac:dyDescent="0.25">
      <c r="A596" s="79"/>
      <c r="B596" s="70"/>
      <c r="C596" s="123"/>
      <c r="D596" s="73"/>
      <c r="E596" s="126"/>
      <c r="F596" s="125"/>
    </row>
    <row r="597" spans="1:6" ht="15" customHeight="1" x14ac:dyDescent="0.25">
      <c r="A597" s="79"/>
      <c r="B597" s="70"/>
      <c r="C597" s="123"/>
      <c r="D597" s="73"/>
      <c r="E597" s="126"/>
      <c r="F597" s="125"/>
    </row>
    <row r="598" spans="1:6" ht="15" customHeight="1" x14ac:dyDescent="0.25">
      <c r="A598" s="79"/>
      <c r="B598" s="70"/>
      <c r="C598" s="123"/>
      <c r="D598" s="73"/>
      <c r="E598" s="126"/>
      <c r="F598" s="125"/>
    </row>
    <row r="599" spans="1:6" ht="15" customHeight="1" x14ac:dyDescent="0.25">
      <c r="A599" s="79"/>
      <c r="B599" s="70"/>
      <c r="C599" s="123"/>
      <c r="D599" s="73"/>
      <c r="E599" s="126"/>
      <c r="F599" s="125"/>
    </row>
    <row r="600" spans="1:6" ht="15" customHeight="1" x14ac:dyDescent="0.25">
      <c r="A600" s="79"/>
      <c r="B600" s="70"/>
      <c r="C600" s="123"/>
      <c r="D600" s="73"/>
      <c r="E600" s="126"/>
      <c r="F600" s="125"/>
    </row>
    <row r="601" spans="1:6" ht="15" customHeight="1" x14ac:dyDescent="0.25">
      <c r="A601" s="79"/>
      <c r="B601" s="70"/>
      <c r="C601" s="123"/>
      <c r="D601" s="73"/>
      <c r="E601" s="126"/>
      <c r="F601" s="125"/>
    </row>
    <row r="602" spans="1:6" ht="15" customHeight="1" x14ac:dyDescent="0.25">
      <c r="A602" s="79"/>
      <c r="B602" s="70"/>
      <c r="C602" s="123"/>
      <c r="D602" s="73"/>
      <c r="E602" s="126"/>
      <c r="F602" s="125"/>
    </row>
    <row r="603" spans="1:6" ht="15" customHeight="1" x14ac:dyDescent="0.25">
      <c r="A603" s="79"/>
      <c r="B603" s="70"/>
      <c r="C603" s="123"/>
      <c r="D603" s="73"/>
      <c r="E603" s="126"/>
      <c r="F603" s="125"/>
    </row>
    <row r="604" spans="1:6" ht="15" customHeight="1" x14ac:dyDescent="0.25">
      <c r="A604" s="79"/>
      <c r="B604" s="70"/>
      <c r="C604" s="123"/>
      <c r="D604" s="73"/>
      <c r="E604" s="126"/>
      <c r="F604" s="125"/>
    </row>
    <row r="605" spans="1:6" ht="15" customHeight="1" x14ac:dyDescent="0.25">
      <c r="A605" s="79"/>
      <c r="B605" s="70"/>
      <c r="C605" s="123"/>
      <c r="D605" s="73"/>
      <c r="E605" s="126"/>
      <c r="F605" s="125"/>
    </row>
    <row r="606" spans="1:6" ht="15" customHeight="1" x14ac:dyDescent="0.25">
      <c r="A606" s="79"/>
      <c r="B606" s="70"/>
      <c r="C606" s="123"/>
      <c r="D606" s="73"/>
      <c r="E606" s="126"/>
      <c r="F606" s="125"/>
    </row>
    <row r="607" spans="1:6" ht="15" customHeight="1" x14ac:dyDescent="0.25">
      <c r="A607" s="79"/>
      <c r="B607" s="70"/>
      <c r="C607" s="123"/>
      <c r="D607" s="73"/>
      <c r="E607" s="126"/>
      <c r="F607" s="125"/>
    </row>
    <row r="608" spans="1:6" ht="15" customHeight="1" x14ac:dyDescent="0.25">
      <c r="A608" s="79"/>
      <c r="B608" s="70"/>
      <c r="C608" s="123"/>
      <c r="D608" s="73"/>
      <c r="E608" s="126"/>
      <c r="F608" s="125"/>
    </row>
    <row r="609" spans="1:6" ht="15" customHeight="1" x14ac:dyDescent="0.25">
      <c r="A609" s="79"/>
      <c r="B609" s="70"/>
      <c r="C609" s="123"/>
      <c r="D609" s="73"/>
      <c r="E609" s="126"/>
      <c r="F609" s="125"/>
    </row>
    <row r="610" spans="1:6" ht="15" customHeight="1" x14ac:dyDescent="0.25">
      <c r="A610" s="79"/>
      <c r="B610" s="70"/>
      <c r="C610" s="123"/>
      <c r="D610" s="73"/>
      <c r="E610" s="126"/>
      <c r="F610" s="125"/>
    </row>
    <row r="611" spans="1:6" ht="15" customHeight="1" x14ac:dyDescent="0.25">
      <c r="A611" s="79"/>
      <c r="B611" s="70"/>
      <c r="C611" s="123"/>
      <c r="D611" s="73"/>
      <c r="E611" s="126"/>
      <c r="F611" s="125"/>
    </row>
    <row r="612" spans="1:6" ht="15" customHeight="1" x14ac:dyDescent="0.25">
      <c r="A612" s="79"/>
      <c r="B612" s="70"/>
      <c r="C612" s="123"/>
      <c r="D612" s="73"/>
      <c r="E612" s="126"/>
      <c r="F612" s="125"/>
    </row>
    <row r="613" spans="1:6" ht="15" customHeight="1" x14ac:dyDescent="0.25">
      <c r="A613" s="79"/>
      <c r="B613" s="70"/>
      <c r="C613" s="123"/>
      <c r="D613" s="73"/>
      <c r="E613" s="126"/>
      <c r="F613" s="125"/>
    </row>
    <row r="614" spans="1:6" ht="15" customHeight="1" x14ac:dyDescent="0.25">
      <c r="A614" s="79"/>
      <c r="B614" s="70"/>
      <c r="C614" s="123"/>
      <c r="D614" s="73"/>
      <c r="E614" s="126"/>
      <c r="F614" s="125"/>
    </row>
    <row r="615" spans="1:6" ht="15" customHeight="1" x14ac:dyDescent="0.25">
      <c r="A615" s="79"/>
      <c r="B615" s="70"/>
      <c r="C615" s="123"/>
      <c r="D615" s="73"/>
      <c r="E615" s="126"/>
      <c r="F615" s="125"/>
    </row>
    <row r="616" spans="1:6" ht="15" customHeight="1" x14ac:dyDescent="0.25">
      <c r="A616" s="79"/>
      <c r="B616" s="70"/>
      <c r="C616" s="123"/>
      <c r="D616" s="73"/>
      <c r="E616" s="126"/>
      <c r="F616" s="125"/>
    </row>
    <row r="617" spans="1:6" ht="15" customHeight="1" x14ac:dyDescent="0.25">
      <c r="A617" s="79"/>
      <c r="B617" s="70"/>
      <c r="C617" s="123"/>
      <c r="D617" s="73"/>
      <c r="E617" s="126"/>
      <c r="F617" s="125"/>
    </row>
    <row r="618" spans="1:6" ht="15" customHeight="1" x14ac:dyDescent="0.25">
      <c r="A618" s="79"/>
      <c r="B618" s="70"/>
      <c r="C618" s="123"/>
      <c r="D618" s="73"/>
      <c r="E618" s="126"/>
      <c r="F618" s="125"/>
    </row>
    <row r="619" spans="1:6" ht="15" customHeight="1" x14ac:dyDescent="0.25">
      <c r="A619" s="79"/>
      <c r="B619" s="70"/>
      <c r="C619" s="123"/>
      <c r="D619" s="73"/>
      <c r="E619" s="126"/>
      <c r="F619" s="125"/>
    </row>
    <row r="620" spans="1:6" ht="15" customHeight="1" x14ac:dyDescent="0.25">
      <c r="A620" s="79"/>
      <c r="B620" s="70"/>
      <c r="C620" s="123"/>
      <c r="D620" s="73"/>
      <c r="E620" s="126"/>
      <c r="F620" s="125"/>
    </row>
    <row r="621" spans="1:6" ht="15" customHeight="1" x14ac:dyDescent="0.25">
      <c r="A621" s="79"/>
      <c r="B621" s="70"/>
      <c r="C621" s="123"/>
      <c r="D621" s="73"/>
      <c r="E621" s="126"/>
      <c r="F621" s="125"/>
    </row>
    <row r="622" spans="1:6" ht="15" customHeight="1" x14ac:dyDescent="0.25">
      <c r="A622" s="79"/>
      <c r="B622" s="70"/>
      <c r="C622" s="123"/>
      <c r="D622" s="73"/>
      <c r="E622" s="126"/>
      <c r="F622" s="125"/>
    </row>
    <row r="623" spans="1:6" ht="15" customHeight="1" x14ac:dyDescent="0.25">
      <c r="A623" s="69"/>
      <c r="B623" s="70"/>
      <c r="C623" s="123"/>
      <c r="D623" s="123"/>
      <c r="E623" s="126"/>
      <c r="F623" s="125"/>
    </row>
    <row r="624" spans="1:6" ht="15" customHeight="1" x14ac:dyDescent="0.25">
      <c r="A624" s="79"/>
      <c r="B624" s="70"/>
      <c r="C624" s="123"/>
      <c r="D624" s="73"/>
      <c r="E624" s="126"/>
      <c r="F624" s="125"/>
    </row>
    <row r="625" spans="1:6" ht="15" customHeight="1" x14ac:dyDescent="0.25">
      <c r="A625" s="79"/>
      <c r="B625" s="70"/>
      <c r="C625" s="123"/>
      <c r="D625" s="73"/>
      <c r="E625" s="126"/>
      <c r="F625" s="125"/>
    </row>
    <row r="626" spans="1:6" ht="15" customHeight="1" x14ac:dyDescent="0.25">
      <c r="A626" s="79"/>
      <c r="B626" s="70"/>
      <c r="C626" s="123"/>
      <c r="D626" s="73"/>
      <c r="E626" s="126"/>
      <c r="F626" s="125"/>
    </row>
    <row r="627" spans="1:6" ht="15" customHeight="1" x14ac:dyDescent="0.25">
      <c r="A627" s="79"/>
      <c r="B627" s="70"/>
      <c r="C627" s="123"/>
      <c r="D627" s="73"/>
      <c r="E627" s="126"/>
      <c r="F627" s="125"/>
    </row>
    <row r="628" spans="1:6" ht="15" customHeight="1" x14ac:dyDescent="0.25">
      <c r="A628" s="79"/>
      <c r="B628" s="70"/>
      <c r="C628" s="123"/>
      <c r="D628" s="73"/>
      <c r="E628" s="126"/>
      <c r="F628" s="125"/>
    </row>
    <row r="629" spans="1:6" ht="15" customHeight="1" x14ac:dyDescent="0.25">
      <c r="A629" s="79"/>
      <c r="B629" s="70"/>
      <c r="C629" s="123"/>
      <c r="D629" s="73"/>
      <c r="E629" s="126"/>
      <c r="F629" s="125"/>
    </row>
    <row r="630" spans="1:6" ht="15" customHeight="1" x14ac:dyDescent="0.25">
      <c r="A630" s="79"/>
      <c r="B630" s="70"/>
      <c r="C630" s="123"/>
      <c r="D630" s="73"/>
      <c r="E630" s="126"/>
      <c r="F630" s="125"/>
    </row>
    <row r="631" spans="1:6" ht="15" customHeight="1" x14ac:dyDescent="0.25">
      <c r="A631" s="79"/>
      <c r="B631" s="70"/>
      <c r="C631" s="123"/>
      <c r="D631" s="73"/>
      <c r="E631" s="126"/>
      <c r="F631" s="125"/>
    </row>
    <row r="632" spans="1:6" ht="15" customHeight="1" x14ac:dyDescent="0.25">
      <c r="A632" s="79"/>
      <c r="B632" s="70"/>
      <c r="C632" s="123"/>
      <c r="D632" s="73"/>
      <c r="E632" s="126"/>
      <c r="F632" s="125"/>
    </row>
    <row r="633" spans="1:6" ht="15" customHeight="1" x14ac:dyDescent="0.25">
      <c r="A633" s="79"/>
      <c r="B633" s="70"/>
      <c r="C633" s="123"/>
      <c r="D633" s="73"/>
      <c r="E633" s="126"/>
      <c r="F633" s="125"/>
    </row>
    <row r="634" spans="1:6" ht="15" customHeight="1" x14ac:dyDescent="0.25">
      <c r="A634" s="79"/>
      <c r="B634" s="70"/>
      <c r="C634" s="123"/>
      <c r="D634" s="73"/>
      <c r="E634" s="126"/>
      <c r="F634" s="125"/>
    </row>
    <row r="635" spans="1:6" ht="15" customHeight="1" x14ac:dyDescent="0.25">
      <c r="A635" s="79"/>
      <c r="B635" s="70"/>
      <c r="C635" s="123"/>
      <c r="D635" s="73"/>
      <c r="E635" s="126"/>
      <c r="F635" s="125"/>
    </row>
    <row r="636" spans="1:6" ht="15" customHeight="1" x14ac:dyDescent="0.25">
      <c r="A636" s="79"/>
      <c r="B636" s="70"/>
      <c r="C636" s="123"/>
      <c r="D636" s="73"/>
      <c r="E636" s="126"/>
      <c r="F636" s="125"/>
    </row>
    <row r="637" spans="1:6" ht="15" customHeight="1" x14ac:dyDescent="0.25">
      <c r="A637" s="79"/>
      <c r="B637" s="70"/>
      <c r="C637" s="123"/>
      <c r="D637" s="73"/>
      <c r="E637" s="126"/>
      <c r="F637" s="125"/>
    </row>
    <row r="638" spans="1:6" ht="15" customHeight="1" x14ac:dyDescent="0.25">
      <c r="A638" s="79"/>
      <c r="B638" s="70"/>
      <c r="C638" s="123"/>
      <c r="D638" s="73"/>
      <c r="E638" s="126"/>
      <c r="F638" s="125"/>
    </row>
    <row r="639" spans="1:6" ht="15" customHeight="1" x14ac:dyDescent="0.25">
      <c r="A639" s="79"/>
      <c r="B639" s="70"/>
      <c r="C639" s="123"/>
      <c r="D639" s="73"/>
      <c r="E639" s="126"/>
      <c r="F639" s="125"/>
    </row>
    <row r="640" spans="1:6" ht="15" customHeight="1" x14ac:dyDescent="0.25">
      <c r="A640" s="79"/>
      <c r="B640" s="70"/>
      <c r="C640" s="123"/>
      <c r="D640" s="73"/>
      <c r="E640" s="126"/>
      <c r="F640" s="125"/>
    </row>
    <row r="641" spans="1:6" ht="15" customHeight="1" x14ac:dyDescent="0.25">
      <c r="A641" s="79"/>
      <c r="B641" s="70"/>
      <c r="C641" s="123"/>
      <c r="D641" s="73"/>
      <c r="E641" s="126"/>
      <c r="F641" s="125"/>
    </row>
    <row r="642" spans="1:6" ht="15" customHeight="1" x14ac:dyDescent="0.25">
      <c r="A642" s="79"/>
      <c r="B642" s="70"/>
      <c r="C642" s="123"/>
      <c r="D642" s="73"/>
      <c r="E642" s="126"/>
      <c r="F642" s="125"/>
    </row>
    <row r="643" spans="1:6" ht="15" customHeight="1" x14ac:dyDescent="0.25">
      <c r="A643" s="79"/>
      <c r="B643" s="70"/>
      <c r="C643" s="123"/>
      <c r="D643" s="73"/>
      <c r="E643" s="126"/>
      <c r="F643" s="125"/>
    </row>
    <row r="644" spans="1:6" ht="15" customHeight="1" x14ac:dyDescent="0.25">
      <c r="A644" s="79"/>
      <c r="B644" s="70"/>
      <c r="C644" s="123"/>
      <c r="D644" s="73"/>
      <c r="E644" s="126"/>
      <c r="F644" s="125"/>
    </row>
    <row r="645" spans="1:6" ht="15" customHeight="1" x14ac:dyDescent="0.25">
      <c r="A645" s="79"/>
      <c r="B645" s="70"/>
      <c r="C645" s="123"/>
      <c r="D645" s="73"/>
      <c r="E645" s="126"/>
      <c r="F645" s="125"/>
    </row>
    <row r="646" spans="1:6" ht="15" customHeight="1" x14ac:dyDescent="0.25">
      <c r="A646" s="79"/>
      <c r="B646" s="70"/>
      <c r="C646" s="123"/>
      <c r="D646" s="73"/>
      <c r="E646" s="126"/>
      <c r="F646" s="125"/>
    </row>
    <row r="647" spans="1:6" ht="15" customHeight="1" x14ac:dyDescent="0.25">
      <c r="A647" s="79"/>
      <c r="B647" s="70"/>
      <c r="C647" s="123"/>
      <c r="D647" s="73"/>
      <c r="E647" s="126"/>
      <c r="F647" s="125"/>
    </row>
    <row r="648" spans="1:6" ht="15" customHeight="1" x14ac:dyDescent="0.25">
      <c r="A648" s="79"/>
      <c r="B648" s="70"/>
      <c r="C648" s="123"/>
      <c r="D648" s="73"/>
      <c r="E648" s="126"/>
      <c r="F648" s="125"/>
    </row>
    <row r="649" spans="1:6" ht="15" customHeight="1" x14ac:dyDescent="0.25">
      <c r="A649" s="79"/>
      <c r="B649" s="70"/>
      <c r="C649" s="123"/>
      <c r="D649" s="73"/>
      <c r="E649" s="126"/>
      <c r="F649" s="125"/>
    </row>
    <row r="650" spans="1:6" ht="15" customHeight="1" x14ac:dyDescent="0.25">
      <c r="A650" s="79"/>
      <c r="B650" s="70"/>
      <c r="C650" s="123"/>
      <c r="D650" s="73"/>
      <c r="E650" s="126"/>
      <c r="F650" s="125"/>
    </row>
    <row r="651" spans="1:6" ht="15" customHeight="1" x14ac:dyDescent="0.25">
      <c r="A651" s="79"/>
      <c r="B651" s="70"/>
      <c r="C651" s="123"/>
      <c r="D651" s="73"/>
      <c r="E651" s="126"/>
      <c r="F651" s="125"/>
    </row>
    <row r="652" spans="1:6" ht="15" customHeight="1" x14ac:dyDescent="0.25">
      <c r="A652" s="79"/>
      <c r="B652" s="70"/>
      <c r="C652" s="123"/>
      <c r="D652" s="73"/>
      <c r="E652" s="126"/>
      <c r="F652" s="125"/>
    </row>
    <row r="653" spans="1:6" ht="15" customHeight="1" x14ac:dyDescent="0.25">
      <c r="A653" s="79"/>
      <c r="B653" s="70"/>
      <c r="C653" s="123"/>
      <c r="D653" s="73"/>
      <c r="E653" s="126"/>
      <c r="F653" s="125"/>
    </row>
    <row r="654" spans="1:6" ht="15" customHeight="1" x14ac:dyDescent="0.25">
      <c r="A654" s="79"/>
      <c r="B654" s="70"/>
      <c r="C654" s="123"/>
      <c r="D654" s="73"/>
      <c r="E654" s="126"/>
      <c r="F654" s="125"/>
    </row>
    <row r="655" spans="1:6" ht="15" customHeight="1" x14ac:dyDescent="0.25">
      <c r="A655" s="79"/>
      <c r="B655" s="70"/>
      <c r="C655" s="123"/>
      <c r="D655" s="73"/>
      <c r="E655" s="126"/>
      <c r="F655" s="125"/>
    </row>
    <row r="656" spans="1:6" ht="15" customHeight="1" x14ac:dyDescent="0.25">
      <c r="A656" s="79"/>
      <c r="B656" s="70"/>
      <c r="C656" s="123"/>
      <c r="D656" s="73"/>
      <c r="E656" s="126"/>
      <c r="F656" s="125"/>
    </row>
    <row r="657" spans="1:6" ht="15" customHeight="1" x14ac:dyDescent="0.25">
      <c r="A657" s="69"/>
      <c r="B657" s="70"/>
      <c r="C657" s="123"/>
      <c r="D657" s="123"/>
      <c r="E657" s="126"/>
      <c r="F657" s="125"/>
    </row>
    <row r="658" spans="1:6" ht="15" customHeight="1" x14ac:dyDescent="0.25">
      <c r="A658" s="79"/>
      <c r="B658" s="70"/>
      <c r="C658" s="123"/>
      <c r="D658" s="73"/>
      <c r="E658" s="126"/>
      <c r="F658" s="125"/>
    </row>
    <row r="659" spans="1:6" ht="15" customHeight="1" x14ac:dyDescent="0.25">
      <c r="A659" s="79"/>
      <c r="B659" s="70"/>
      <c r="C659" s="123"/>
      <c r="D659" s="73"/>
      <c r="E659" s="126"/>
      <c r="F659" s="125"/>
    </row>
    <row r="660" spans="1:6" ht="15" customHeight="1" x14ac:dyDescent="0.25">
      <c r="A660" s="79"/>
      <c r="B660" s="70"/>
      <c r="C660" s="123"/>
      <c r="D660" s="73"/>
      <c r="E660" s="126"/>
      <c r="F660" s="125"/>
    </row>
    <row r="661" spans="1:6" ht="15" customHeight="1" x14ac:dyDescent="0.25">
      <c r="A661" s="79"/>
      <c r="B661" s="70"/>
      <c r="C661" s="123"/>
      <c r="D661" s="73"/>
      <c r="E661" s="126"/>
      <c r="F661" s="125"/>
    </row>
    <row r="662" spans="1:6" ht="15" customHeight="1" x14ac:dyDescent="0.25">
      <c r="A662" s="79"/>
      <c r="B662" s="70"/>
      <c r="C662" s="123"/>
      <c r="D662" s="73"/>
      <c r="E662" s="126"/>
      <c r="F662" s="125"/>
    </row>
    <row r="663" spans="1:6" ht="15" customHeight="1" x14ac:dyDescent="0.25">
      <c r="A663" s="79"/>
      <c r="B663" s="70"/>
      <c r="C663" s="123"/>
      <c r="D663" s="73"/>
      <c r="E663" s="126"/>
      <c r="F663" s="125"/>
    </row>
    <row r="664" spans="1:6" ht="15" customHeight="1" x14ac:dyDescent="0.25">
      <c r="A664" s="79"/>
      <c r="B664" s="70"/>
      <c r="C664" s="123"/>
      <c r="D664" s="73"/>
      <c r="E664" s="126"/>
      <c r="F664" s="125"/>
    </row>
    <row r="665" spans="1:6" ht="15" customHeight="1" x14ac:dyDescent="0.25">
      <c r="A665" s="79"/>
      <c r="B665" s="70"/>
      <c r="C665" s="123"/>
      <c r="D665" s="73"/>
      <c r="E665" s="126"/>
      <c r="F665" s="125"/>
    </row>
    <row r="666" spans="1:6" ht="15" customHeight="1" x14ac:dyDescent="0.25">
      <c r="A666" s="79"/>
      <c r="B666" s="70"/>
      <c r="C666" s="123"/>
      <c r="D666" s="73"/>
      <c r="E666" s="126"/>
      <c r="F666" s="125"/>
    </row>
    <row r="667" spans="1:6" ht="15" customHeight="1" x14ac:dyDescent="0.25">
      <c r="A667" s="79"/>
      <c r="B667" s="70"/>
      <c r="C667" s="123"/>
      <c r="D667" s="73"/>
      <c r="E667" s="126"/>
      <c r="F667" s="125"/>
    </row>
    <row r="668" spans="1:6" ht="15" customHeight="1" x14ac:dyDescent="0.25">
      <c r="A668" s="79"/>
      <c r="B668" s="70"/>
      <c r="C668" s="123"/>
      <c r="D668" s="73"/>
      <c r="E668" s="126"/>
      <c r="F668" s="125"/>
    </row>
    <row r="669" spans="1:6" ht="15" customHeight="1" x14ac:dyDescent="0.25">
      <c r="A669" s="79"/>
      <c r="B669" s="70"/>
      <c r="C669" s="123"/>
      <c r="D669" s="73"/>
      <c r="E669" s="126"/>
      <c r="F669" s="125"/>
    </row>
    <row r="670" spans="1:6" ht="15" customHeight="1" x14ac:dyDescent="0.25">
      <c r="A670" s="79"/>
      <c r="B670" s="70"/>
      <c r="C670" s="123"/>
      <c r="D670" s="73"/>
      <c r="E670" s="126"/>
      <c r="F670" s="125"/>
    </row>
    <row r="671" spans="1:6" ht="15" customHeight="1" x14ac:dyDescent="0.25">
      <c r="A671" s="79"/>
      <c r="B671" s="70"/>
      <c r="C671" s="123"/>
      <c r="D671" s="73"/>
      <c r="E671" s="126"/>
      <c r="F671" s="125"/>
    </row>
    <row r="672" spans="1:6" ht="15" customHeight="1" x14ac:dyDescent="0.25">
      <c r="A672" s="79"/>
      <c r="B672" s="70"/>
      <c r="C672" s="123"/>
      <c r="D672" s="73"/>
      <c r="E672" s="126"/>
      <c r="F672" s="125"/>
    </row>
    <row r="673" spans="1:6" ht="15" customHeight="1" x14ac:dyDescent="0.25">
      <c r="A673" s="79"/>
      <c r="B673" s="70"/>
      <c r="C673" s="123"/>
      <c r="D673" s="73"/>
      <c r="E673" s="126"/>
      <c r="F673" s="125"/>
    </row>
    <row r="674" spans="1:6" ht="15" customHeight="1" x14ac:dyDescent="0.25">
      <c r="A674" s="79"/>
      <c r="B674" s="70"/>
      <c r="C674" s="123"/>
      <c r="D674" s="73"/>
      <c r="E674" s="126"/>
      <c r="F674" s="125"/>
    </row>
    <row r="675" spans="1:6" ht="15" customHeight="1" x14ac:dyDescent="0.25">
      <c r="A675" s="79"/>
      <c r="B675" s="70"/>
      <c r="C675" s="123"/>
      <c r="D675" s="73"/>
      <c r="E675" s="126"/>
      <c r="F675" s="125"/>
    </row>
    <row r="676" spans="1:6" ht="15" customHeight="1" x14ac:dyDescent="0.25">
      <c r="A676" s="79"/>
      <c r="B676" s="70"/>
      <c r="C676" s="123"/>
      <c r="D676" s="73"/>
      <c r="E676" s="126"/>
      <c r="F676" s="125"/>
    </row>
    <row r="677" spans="1:6" ht="15" customHeight="1" x14ac:dyDescent="0.25">
      <c r="A677" s="79"/>
      <c r="B677" s="70"/>
      <c r="C677" s="123"/>
      <c r="D677" s="73"/>
      <c r="E677" s="126"/>
      <c r="F677" s="125"/>
    </row>
    <row r="678" spans="1:6" ht="15" customHeight="1" x14ac:dyDescent="0.25">
      <c r="A678" s="79"/>
      <c r="B678" s="70"/>
      <c r="C678" s="123"/>
      <c r="D678" s="73"/>
      <c r="E678" s="126"/>
      <c r="F678" s="125"/>
    </row>
    <row r="679" spans="1:6" ht="15" customHeight="1" x14ac:dyDescent="0.25">
      <c r="A679" s="79"/>
      <c r="B679" s="70"/>
      <c r="C679" s="123"/>
      <c r="D679" s="73"/>
      <c r="E679" s="126"/>
      <c r="F679" s="125"/>
    </row>
    <row r="680" spans="1:6" ht="15" customHeight="1" x14ac:dyDescent="0.25">
      <c r="A680" s="79"/>
      <c r="B680" s="70"/>
      <c r="C680" s="123"/>
      <c r="D680" s="73"/>
      <c r="E680" s="126"/>
      <c r="F680" s="125"/>
    </row>
    <row r="681" spans="1:6" ht="15" customHeight="1" x14ac:dyDescent="0.25">
      <c r="A681" s="79"/>
      <c r="B681" s="70"/>
      <c r="C681" s="123"/>
      <c r="D681" s="73"/>
      <c r="E681" s="126"/>
      <c r="F681" s="125"/>
    </row>
    <row r="682" spans="1:6" ht="15" customHeight="1" x14ac:dyDescent="0.25">
      <c r="A682" s="79"/>
      <c r="B682" s="70"/>
      <c r="C682" s="123"/>
      <c r="D682" s="73"/>
      <c r="E682" s="126"/>
      <c r="F682" s="125"/>
    </row>
    <row r="683" spans="1:6" ht="15" customHeight="1" x14ac:dyDescent="0.25">
      <c r="A683" s="79"/>
      <c r="B683" s="70"/>
      <c r="C683" s="123"/>
      <c r="D683" s="73"/>
      <c r="E683" s="126"/>
      <c r="F683" s="125"/>
    </row>
    <row r="684" spans="1:6" ht="15" customHeight="1" x14ac:dyDescent="0.25">
      <c r="A684" s="69"/>
      <c r="B684" s="70"/>
      <c r="C684" s="123"/>
      <c r="D684" s="123"/>
      <c r="E684" s="126"/>
      <c r="F684" s="125"/>
    </row>
    <row r="685" spans="1:6" ht="15" customHeight="1" x14ac:dyDescent="0.25">
      <c r="A685" s="79"/>
      <c r="B685" s="70"/>
      <c r="C685" s="123"/>
      <c r="D685" s="73"/>
      <c r="E685" s="126"/>
      <c r="F685" s="125"/>
    </row>
    <row r="686" spans="1:6" ht="15" customHeight="1" x14ac:dyDescent="0.25">
      <c r="A686" s="79"/>
      <c r="B686" s="70"/>
      <c r="C686" s="123"/>
      <c r="D686" s="73"/>
      <c r="E686" s="126"/>
      <c r="F686" s="125"/>
    </row>
    <row r="687" spans="1:6" ht="15" customHeight="1" x14ac:dyDescent="0.25">
      <c r="A687" s="79"/>
      <c r="B687" s="70"/>
      <c r="C687" s="123"/>
      <c r="D687" s="73"/>
      <c r="E687" s="126"/>
      <c r="F687" s="125"/>
    </row>
    <row r="688" spans="1:6" ht="15" customHeight="1" x14ac:dyDescent="0.25">
      <c r="A688" s="79"/>
      <c r="B688" s="70"/>
      <c r="C688" s="123"/>
      <c r="D688" s="73"/>
      <c r="E688" s="126"/>
      <c r="F688" s="125"/>
    </row>
    <row r="689" spans="1:6" ht="15" customHeight="1" x14ac:dyDescent="0.25">
      <c r="A689" s="79"/>
      <c r="B689" s="70"/>
      <c r="C689" s="123"/>
      <c r="D689" s="73"/>
      <c r="E689" s="126"/>
      <c r="F689" s="125"/>
    </row>
    <row r="690" spans="1:6" ht="15" customHeight="1" x14ac:dyDescent="0.25">
      <c r="A690" s="79"/>
      <c r="B690" s="70"/>
      <c r="C690" s="123"/>
      <c r="D690" s="73"/>
      <c r="E690" s="126"/>
      <c r="F690" s="125"/>
    </row>
    <row r="691" spans="1:6" ht="15" customHeight="1" x14ac:dyDescent="0.25">
      <c r="A691" s="79"/>
      <c r="B691" s="70"/>
      <c r="C691" s="123"/>
      <c r="D691" s="73"/>
      <c r="E691" s="126"/>
      <c r="F691" s="125"/>
    </row>
    <row r="692" spans="1:6" ht="15" customHeight="1" x14ac:dyDescent="0.25">
      <c r="A692" s="79"/>
      <c r="B692" s="70"/>
      <c r="C692" s="123"/>
      <c r="D692" s="73"/>
      <c r="E692" s="126"/>
      <c r="F692" s="125"/>
    </row>
    <row r="693" spans="1:6" ht="15" customHeight="1" x14ac:dyDescent="0.25">
      <c r="A693" s="79"/>
      <c r="B693" s="70"/>
      <c r="C693" s="123"/>
      <c r="D693" s="73"/>
      <c r="E693" s="126"/>
      <c r="F693" s="125"/>
    </row>
    <row r="694" spans="1:6" ht="15" customHeight="1" x14ac:dyDescent="0.25">
      <c r="A694" s="79"/>
      <c r="B694" s="70"/>
      <c r="C694" s="123"/>
      <c r="D694" s="73"/>
      <c r="E694" s="126"/>
      <c r="F694" s="125"/>
    </row>
    <row r="695" spans="1:6" ht="15" customHeight="1" x14ac:dyDescent="0.25">
      <c r="A695" s="79"/>
      <c r="B695" s="70"/>
      <c r="C695" s="123"/>
      <c r="D695" s="73"/>
      <c r="E695" s="126"/>
      <c r="F695" s="125"/>
    </row>
    <row r="696" spans="1:6" ht="15" customHeight="1" x14ac:dyDescent="0.25">
      <c r="A696" s="79"/>
      <c r="B696" s="70"/>
      <c r="C696" s="123"/>
      <c r="D696" s="73"/>
      <c r="E696" s="126"/>
      <c r="F696" s="125"/>
    </row>
    <row r="697" spans="1:6" ht="15" customHeight="1" x14ac:dyDescent="0.25">
      <c r="A697" s="79"/>
      <c r="B697" s="70"/>
      <c r="C697" s="123"/>
      <c r="D697" s="73"/>
      <c r="E697" s="126"/>
      <c r="F697" s="125"/>
    </row>
    <row r="698" spans="1:6" ht="15" customHeight="1" x14ac:dyDescent="0.25">
      <c r="A698" s="69"/>
      <c r="B698" s="70"/>
      <c r="C698" s="123"/>
      <c r="D698" s="123"/>
      <c r="E698" s="126"/>
      <c r="F698" s="125"/>
    </row>
    <row r="699" spans="1:6" ht="15" customHeight="1" x14ac:dyDescent="0.25">
      <c r="A699" s="79"/>
      <c r="B699" s="70"/>
      <c r="C699" s="123"/>
      <c r="D699" s="73"/>
      <c r="E699" s="126"/>
      <c r="F699" s="125"/>
    </row>
    <row r="700" spans="1:6" ht="15" customHeight="1" x14ac:dyDescent="0.25">
      <c r="A700" s="79"/>
      <c r="B700" s="70"/>
      <c r="C700" s="123"/>
      <c r="D700" s="73"/>
      <c r="E700" s="126"/>
      <c r="F700" s="125"/>
    </row>
    <row r="701" spans="1:6" ht="15" customHeight="1" x14ac:dyDescent="0.25">
      <c r="A701" s="79"/>
      <c r="B701" s="70"/>
      <c r="C701" s="123"/>
      <c r="D701" s="73"/>
      <c r="E701" s="126"/>
      <c r="F701" s="125"/>
    </row>
    <row r="702" spans="1:6" ht="15" customHeight="1" x14ac:dyDescent="0.25">
      <c r="A702" s="79"/>
      <c r="B702" s="70"/>
      <c r="C702" s="123"/>
      <c r="D702" s="73"/>
      <c r="E702" s="126"/>
      <c r="F702" s="125"/>
    </row>
    <row r="703" spans="1:6" ht="15" customHeight="1" x14ac:dyDescent="0.25">
      <c r="A703" s="79"/>
      <c r="B703" s="70"/>
      <c r="C703" s="123"/>
      <c r="D703" s="73"/>
      <c r="E703" s="126"/>
      <c r="F703" s="125"/>
    </row>
    <row r="704" spans="1:6" ht="15" customHeight="1" x14ac:dyDescent="0.25">
      <c r="A704" s="79"/>
      <c r="B704" s="70"/>
      <c r="C704" s="123"/>
      <c r="D704" s="73"/>
      <c r="E704" s="126"/>
      <c r="F704" s="125"/>
    </row>
    <row r="705" spans="1:6" ht="15" customHeight="1" x14ac:dyDescent="0.25">
      <c r="A705" s="79"/>
      <c r="B705" s="70"/>
      <c r="C705" s="123"/>
      <c r="D705" s="73"/>
      <c r="E705" s="126"/>
      <c r="F705" s="125"/>
    </row>
    <row r="706" spans="1:6" ht="15" customHeight="1" x14ac:dyDescent="0.25">
      <c r="A706" s="79"/>
      <c r="B706" s="70"/>
      <c r="C706" s="123"/>
      <c r="D706" s="73"/>
      <c r="E706" s="126"/>
      <c r="F706" s="125"/>
    </row>
    <row r="707" spans="1:6" ht="15" customHeight="1" x14ac:dyDescent="0.25">
      <c r="A707" s="79"/>
      <c r="B707" s="70"/>
      <c r="C707" s="123"/>
      <c r="D707" s="73"/>
      <c r="E707" s="126"/>
      <c r="F707" s="125"/>
    </row>
    <row r="708" spans="1:6" ht="15" customHeight="1" x14ac:dyDescent="0.25">
      <c r="A708" s="79"/>
      <c r="B708" s="70"/>
      <c r="C708" s="123"/>
      <c r="D708" s="73"/>
      <c r="E708" s="126"/>
      <c r="F708" s="125"/>
    </row>
    <row r="709" spans="1:6" ht="15" customHeight="1" x14ac:dyDescent="0.25">
      <c r="A709" s="79"/>
      <c r="B709" s="70"/>
      <c r="C709" s="123"/>
      <c r="D709" s="73"/>
      <c r="E709" s="126"/>
      <c r="F709" s="125"/>
    </row>
    <row r="710" spans="1:6" ht="15" customHeight="1" x14ac:dyDescent="0.25">
      <c r="A710" s="79"/>
      <c r="B710" s="70"/>
      <c r="C710" s="123"/>
      <c r="D710" s="73"/>
      <c r="E710" s="126"/>
      <c r="F710" s="125"/>
    </row>
    <row r="711" spans="1:6" ht="15" customHeight="1" x14ac:dyDescent="0.25">
      <c r="A711" s="79"/>
      <c r="B711" s="70"/>
      <c r="C711" s="123"/>
      <c r="D711" s="73"/>
      <c r="E711" s="126"/>
      <c r="F711" s="125"/>
    </row>
    <row r="712" spans="1:6" ht="15" customHeight="1" x14ac:dyDescent="0.25">
      <c r="A712" s="79"/>
      <c r="B712" s="70"/>
      <c r="C712" s="123"/>
      <c r="D712" s="73"/>
      <c r="E712" s="126"/>
      <c r="F712" s="125"/>
    </row>
    <row r="713" spans="1:6" ht="15" customHeight="1" x14ac:dyDescent="0.25">
      <c r="A713" s="79"/>
      <c r="B713" s="70"/>
      <c r="C713" s="123"/>
      <c r="D713" s="73"/>
      <c r="E713" s="126"/>
      <c r="F713" s="125"/>
    </row>
    <row r="714" spans="1:6" ht="15" customHeight="1" x14ac:dyDescent="0.25">
      <c r="A714" s="79"/>
      <c r="B714" s="70"/>
      <c r="C714" s="123"/>
      <c r="D714" s="73"/>
      <c r="E714" s="126"/>
      <c r="F714" s="125"/>
    </row>
    <row r="715" spans="1:6" ht="15" customHeight="1" x14ac:dyDescent="0.25">
      <c r="A715" s="79"/>
      <c r="B715" s="70"/>
      <c r="C715" s="123"/>
      <c r="D715" s="73"/>
      <c r="E715" s="126"/>
      <c r="F715" s="125"/>
    </row>
    <row r="716" spans="1:6" ht="15" customHeight="1" x14ac:dyDescent="0.25">
      <c r="A716" s="79"/>
      <c r="B716" s="70"/>
      <c r="C716" s="123"/>
      <c r="D716" s="73"/>
      <c r="E716" s="126"/>
      <c r="F716" s="125"/>
    </row>
    <row r="717" spans="1:6" ht="15" customHeight="1" x14ac:dyDescent="0.25">
      <c r="A717" s="79"/>
      <c r="B717" s="70"/>
      <c r="C717" s="123"/>
      <c r="D717" s="73"/>
      <c r="E717" s="126"/>
      <c r="F717" s="125"/>
    </row>
    <row r="718" spans="1:6" ht="15" customHeight="1" x14ac:dyDescent="0.25">
      <c r="A718" s="79"/>
      <c r="B718" s="70"/>
      <c r="C718" s="123"/>
      <c r="D718" s="73"/>
      <c r="E718" s="126"/>
      <c r="F718" s="125"/>
    </row>
    <row r="719" spans="1:6" ht="15" customHeight="1" x14ac:dyDescent="0.25">
      <c r="A719" s="79"/>
      <c r="B719" s="70"/>
      <c r="C719" s="123"/>
      <c r="D719" s="73"/>
      <c r="E719" s="126"/>
      <c r="F719" s="125"/>
    </row>
    <row r="720" spans="1:6" ht="15" customHeight="1" x14ac:dyDescent="0.25">
      <c r="A720" s="79"/>
      <c r="B720" s="70"/>
      <c r="C720" s="123"/>
      <c r="D720" s="73"/>
      <c r="E720" s="126"/>
      <c r="F720" s="125"/>
    </row>
    <row r="721" spans="1:6" ht="15" customHeight="1" x14ac:dyDescent="0.25">
      <c r="A721" s="79"/>
      <c r="B721" s="70"/>
      <c r="C721" s="123"/>
      <c r="D721" s="73"/>
      <c r="E721" s="126"/>
      <c r="F721" s="125"/>
    </row>
    <row r="722" spans="1:6" ht="15" customHeight="1" x14ac:dyDescent="0.25">
      <c r="A722" s="79"/>
      <c r="B722" s="70"/>
      <c r="C722" s="123"/>
      <c r="D722" s="73"/>
      <c r="E722" s="126"/>
      <c r="F722" s="125"/>
    </row>
    <row r="723" spans="1:6" ht="15" customHeight="1" x14ac:dyDescent="0.25">
      <c r="A723" s="79"/>
      <c r="B723" s="70"/>
      <c r="C723" s="123"/>
      <c r="D723" s="73"/>
      <c r="E723" s="126"/>
      <c r="F723" s="125"/>
    </row>
    <row r="724" spans="1:6" ht="15" customHeight="1" x14ac:dyDescent="0.25">
      <c r="A724" s="79"/>
      <c r="B724" s="70"/>
      <c r="C724" s="123"/>
      <c r="D724" s="73"/>
      <c r="E724" s="126"/>
      <c r="F724" s="125"/>
    </row>
    <row r="725" spans="1:6" ht="15" customHeight="1" x14ac:dyDescent="0.25">
      <c r="A725" s="79"/>
      <c r="B725" s="70"/>
      <c r="C725" s="123"/>
      <c r="D725" s="73"/>
      <c r="E725" s="126"/>
      <c r="F725" s="125"/>
    </row>
    <row r="726" spans="1:6" ht="15" customHeight="1" x14ac:dyDescent="0.25">
      <c r="A726" s="79"/>
      <c r="B726" s="70"/>
      <c r="C726" s="123"/>
      <c r="D726" s="73"/>
      <c r="E726" s="126"/>
      <c r="F726" s="125"/>
    </row>
    <row r="727" spans="1:6" ht="15" customHeight="1" x14ac:dyDescent="0.25">
      <c r="A727" s="79"/>
      <c r="B727" s="70"/>
      <c r="C727" s="123"/>
      <c r="D727" s="73"/>
      <c r="E727" s="126"/>
      <c r="F727" s="125"/>
    </row>
    <row r="728" spans="1:6" ht="15" customHeight="1" x14ac:dyDescent="0.25">
      <c r="A728" s="79"/>
      <c r="B728" s="70"/>
      <c r="C728" s="123"/>
      <c r="D728" s="73"/>
      <c r="E728" s="126"/>
      <c r="F728" s="125"/>
    </row>
    <row r="729" spans="1:6" ht="15" customHeight="1" x14ac:dyDescent="0.25">
      <c r="A729" s="79"/>
      <c r="B729" s="70"/>
      <c r="C729" s="123"/>
      <c r="D729" s="73"/>
      <c r="E729" s="126"/>
      <c r="F729" s="125"/>
    </row>
    <row r="730" spans="1:6" ht="15" customHeight="1" x14ac:dyDescent="0.25">
      <c r="A730" s="79"/>
      <c r="B730" s="70"/>
      <c r="C730" s="123"/>
      <c r="D730" s="73"/>
      <c r="E730" s="126"/>
      <c r="F730" s="125"/>
    </row>
    <row r="731" spans="1:6" ht="15" customHeight="1" x14ac:dyDescent="0.25">
      <c r="A731" s="79"/>
      <c r="B731" s="70"/>
      <c r="C731" s="123"/>
      <c r="D731" s="73"/>
      <c r="E731" s="126"/>
      <c r="F731" s="125"/>
    </row>
    <row r="732" spans="1:6" ht="15" customHeight="1" x14ac:dyDescent="0.25">
      <c r="A732" s="79"/>
      <c r="B732" s="70"/>
      <c r="C732" s="123"/>
      <c r="D732" s="73"/>
      <c r="E732" s="126"/>
      <c r="F732" s="125"/>
    </row>
    <row r="733" spans="1:6" ht="15" customHeight="1" x14ac:dyDescent="0.25">
      <c r="A733" s="79"/>
      <c r="B733" s="70"/>
      <c r="C733" s="123"/>
      <c r="D733" s="73"/>
      <c r="E733" s="126"/>
      <c r="F733" s="125"/>
    </row>
    <row r="734" spans="1:6" ht="15" customHeight="1" x14ac:dyDescent="0.25">
      <c r="A734" s="79"/>
      <c r="B734" s="70"/>
      <c r="C734" s="123"/>
      <c r="D734" s="73"/>
      <c r="E734" s="126"/>
      <c r="F734" s="125"/>
    </row>
    <row r="735" spans="1:6" ht="15" customHeight="1" x14ac:dyDescent="0.25">
      <c r="A735" s="79"/>
      <c r="B735" s="70"/>
      <c r="C735" s="123"/>
      <c r="D735" s="73"/>
      <c r="E735" s="126"/>
      <c r="F735" s="125"/>
    </row>
    <row r="736" spans="1:6" ht="15" customHeight="1" x14ac:dyDescent="0.25">
      <c r="A736" s="79"/>
      <c r="B736" s="70"/>
      <c r="C736" s="123"/>
      <c r="D736" s="73"/>
      <c r="E736" s="126"/>
      <c r="F736" s="125"/>
    </row>
    <row r="737" spans="1:6" ht="15" customHeight="1" x14ac:dyDescent="0.25">
      <c r="A737" s="79"/>
      <c r="B737" s="70"/>
      <c r="C737" s="123"/>
      <c r="D737" s="73"/>
      <c r="E737" s="126"/>
      <c r="F737" s="125"/>
    </row>
    <row r="738" spans="1:6" ht="15" customHeight="1" x14ac:dyDescent="0.25">
      <c r="A738" s="79"/>
      <c r="B738" s="70"/>
      <c r="C738" s="123"/>
      <c r="D738" s="73"/>
      <c r="E738" s="126"/>
      <c r="F738" s="125"/>
    </row>
    <row r="739" spans="1:6" ht="15" customHeight="1" x14ac:dyDescent="0.25">
      <c r="A739" s="79"/>
      <c r="B739" s="70"/>
      <c r="C739" s="123"/>
      <c r="D739" s="73"/>
      <c r="E739" s="126"/>
      <c r="F739" s="125"/>
    </row>
    <row r="740" spans="1:6" ht="15" customHeight="1" x14ac:dyDescent="0.25">
      <c r="A740" s="79"/>
      <c r="B740" s="70"/>
      <c r="C740" s="123"/>
      <c r="D740" s="73"/>
      <c r="E740" s="126"/>
      <c r="F740" s="125"/>
    </row>
    <row r="741" spans="1:6" ht="15" customHeight="1" x14ac:dyDescent="0.25">
      <c r="A741" s="79"/>
      <c r="B741" s="70"/>
      <c r="C741" s="123"/>
      <c r="D741" s="73"/>
      <c r="E741" s="126"/>
      <c r="F741" s="125"/>
    </row>
    <row r="742" spans="1:6" ht="15" customHeight="1" x14ac:dyDescent="0.25">
      <c r="A742" s="79"/>
      <c r="B742" s="70"/>
      <c r="C742" s="123"/>
      <c r="D742" s="73"/>
      <c r="E742" s="126"/>
      <c r="F742" s="125"/>
    </row>
    <row r="743" spans="1:6" ht="15" customHeight="1" x14ac:dyDescent="0.25">
      <c r="A743" s="79"/>
      <c r="B743" s="70"/>
      <c r="C743" s="123"/>
      <c r="D743" s="73"/>
      <c r="E743" s="126"/>
      <c r="F743" s="125"/>
    </row>
    <row r="744" spans="1:6" ht="15" customHeight="1" x14ac:dyDescent="0.25">
      <c r="A744" s="79"/>
      <c r="B744" s="70"/>
      <c r="C744" s="123"/>
      <c r="D744" s="73"/>
      <c r="E744" s="126"/>
      <c r="F744" s="125"/>
    </row>
    <row r="745" spans="1:6" ht="15" customHeight="1" x14ac:dyDescent="0.25">
      <c r="A745" s="79"/>
      <c r="B745" s="70"/>
      <c r="C745" s="123"/>
      <c r="D745" s="73"/>
      <c r="E745" s="126"/>
      <c r="F745" s="125"/>
    </row>
    <row r="746" spans="1:6" ht="15" customHeight="1" x14ac:dyDescent="0.25">
      <c r="A746" s="79"/>
      <c r="B746" s="70"/>
      <c r="C746" s="123"/>
      <c r="D746" s="73"/>
      <c r="E746" s="126"/>
      <c r="F746" s="125"/>
    </row>
    <row r="747" spans="1:6" ht="15" customHeight="1" x14ac:dyDescent="0.25">
      <c r="A747" s="79"/>
      <c r="B747" s="70"/>
      <c r="C747" s="123"/>
      <c r="D747" s="73"/>
      <c r="E747" s="126"/>
      <c r="F747" s="125"/>
    </row>
    <row r="748" spans="1:6" ht="15" customHeight="1" x14ac:dyDescent="0.25">
      <c r="A748" s="79"/>
      <c r="B748" s="70"/>
      <c r="C748" s="123"/>
      <c r="D748" s="73"/>
      <c r="E748" s="126"/>
      <c r="F748" s="125"/>
    </row>
    <row r="749" spans="1:6" ht="15" customHeight="1" x14ac:dyDescent="0.25">
      <c r="A749" s="79"/>
      <c r="B749" s="70"/>
      <c r="C749" s="123"/>
      <c r="D749" s="73"/>
      <c r="E749" s="126"/>
      <c r="F749" s="125"/>
    </row>
    <row r="750" spans="1:6" ht="15" customHeight="1" x14ac:dyDescent="0.25">
      <c r="A750" s="79"/>
      <c r="B750" s="70"/>
      <c r="C750" s="123"/>
      <c r="D750" s="73"/>
      <c r="E750" s="126"/>
      <c r="F750" s="125"/>
    </row>
    <row r="751" spans="1:6" ht="15" customHeight="1" x14ac:dyDescent="0.25">
      <c r="A751" s="79"/>
      <c r="B751" s="70"/>
      <c r="C751" s="123"/>
      <c r="D751" s="73"/>
      <c r="E751" s="126"/>
      <c r="F751" s="125"/>
    </row>
    <row r="752" spans="1:6" ht="15" customHeight="1" x14ac:dyDescent="0.25">
      <c r="A752" s="79"/>
      <c r="B752" s="70"/>
      <c r="C752" s="123"/>
      <c r="D752" s="73"/>
      <c r="E752" s="126"/>
      <c r="F752" s="125"/>
    </row>
    <row r="753" spans="1:6" ht="15" customHeight="1" x14ac:dyDescent="0.25">
      <c r="A753" s="79"/>
      <c r="B753" s="70"/>
      <c r="C753" s="123"/>
      <c r="D753" s="73"/>
      <c r="E753" s="126"/>
      <c r="F753" s="125"/>
    </row>
    <row r="754" spans="1:6" ht="15" customHeight="1" x14ac:dyDescent="0.25">
      <c r="A754" s="79"/>
      <c r="B754" s="70"/>
      <c r="C754" s="123"/>
      <c r="D754" s="73"/>
      <c r="E754" s="126"/>
      <c r="F754" s="125"/>
    </row>
    <row r="755" spans="1:6" ht="15" customHeight="1" x14ac:dyDescent="0.25">
      <c r="A755" s="79"/>
      <c r="B755" s="70"/>
      <c r="C755" s="123"/>
      <c r="D755" s="73"/>
      <c r="E755" s="126"/>
      <c r="F755" s="125"/>
    </row>
    <row r="756" spans="1:6" ht="15" customHeight="1" x14ac:dyDescent="0.25">
      <c r="A756" s="79"/>
      <c r="B756" s="70"/>
      <c r="C756" s="123"/>
      <c r="D756" s="73"/>
      <c r="E756" s="126"/>
      <c r="F756" s="125"/>
    </row>
    <row r="757" spans="1:6" ht="15" customHeight="1" x14ac:dyDescent="0.25">
      <c r="A757" s="79"/>
      <c r="B757" s="70"/>
      <c r="C757" s="123"/>
      <c r="D757" s="73"/>
      <c r="E757" s="126"/>
      <c r="F757" s="125"/>
    </row>
    <row r="758" spans="1:6" ht="15" customHeight="1" x14ac:dyDescent="0.25">
      <c r="A758" s="79"/>
      <c r="B758" s="70"/>
      <c r="C758" s="123"/>
      <c r="D758" s="73"/>
      <c r="E758" s="126"/>
      <c r="F758" s="125"/>
    </row>
    <row r="759" spans="1:6" ht="15" customHeight="1" x14ac:dyDescent="0.25">
      <c r="A759" s="79"/>
      <c r="B759" s="70"/>
      <c r="C759" s="123"/>
      <c r="D759" s="73"/>
      <c r="E759" s="126"/>
      <c r="F759" s="125"/>
    </row>
    <row r="760" spans="1:6" ht="15" customHeight="1" x14ac:dyDescent="0.25">
      <c r="A760" s="79"/>
      <c r="B760" s="70"/>
      <c r="C760" s="123"/>
      <c r="D760" s="73"/>
      <c r="E760" s="126"/>
      <c r="F760" s="125"/>
    </row>
    <row r="761" spans="1:6" ht="15" customHeight="1" x14ac:dyDescent="0.25">
      <c r="A761" s="79"/>
      <c r="B761" s="70"/>
      <c r="C761" s="123"/>
      <c r="D761" s="73"/>
      <c r="E761" s="126"/>
      <c r="F761" s="125"/>
    </row>
    <row r="762" spans="1:6" ht="15" customHeight="1" x14ac:dyDescent="0.25">
      <c r="A762" s="79"/>
      <c r="B762" s="70"/>
      <c r="C762" s="123"/>
      <c r="D762" s="73"/>
      <c r="E762" s="126"/>
      <c r="F762" s="125"/>
    </row>
    <row r="763" spans="1:6" ht="15" customHeight="1" x14ac:dyDescent="0.25">
      <c r="A763" s="79"/>
      <c r="B763" s="70"/>
      <c r="C763" s="123"/>
      <c r="D763" s="73"/>
      <c r="E763" s="126"/>
      <c r="F763" s="125"/>
    </row>
    <row r="764" spans="1:6" ht="15" customHeight="1" x14ac:dyDescent="0.25">
      <c r="A764" s="69"/>
      <c r="B764" s="70"/>
      <c r="C764" s="123"/>
      <c r="D764" s="123"/>
      <c r="E764" s="126"/>
      <c r="F764" s="125"/>
    </row>
    <row r="765" spans="1:6" ht="15" customHeight="1" x14ac:dyDescent="0.25">
      <c r="A765" s="79"/>
      <c r="B765" s="70"/>
      <c r="C765" s="123"/>
      <c r="D765" s="73"/>
      <c r="E765" s="126"/>
      <c r="F765" s="125"/>
    </row>
    <row r="766" spans="1:6" ht="15" customHeight="1" x14ac:dyDescent="0.25">
      <c r="A766" s="79"/>
      <c r="B766" s="70"/>
      <c r="C766" s="123"/>
      <c r="D766" s="73"/>
      <c r="E766" s="126"/>
      <c r="F766" s="125"/>
    </row>
    <row r="767" spans="1:6" ht="15" customHeight="1" x14ac:dyDescent="0.25">
      <c r="A767" s="79"/>
      <c r="B767" s="70"/>
      <c r="C767" s="123"/>
      <c r="D767" s="73"/>
      <c r="E767" s="126"/>
      <c r="F767" s="125"/>
    </row>
    <row r="768" spans="1:6" ht="15" customHeight="1" x14ac:dyDescent="0.25">
      <c r="A768" s="79"/>
      <c r="B768" s="70"/>
      <c r="C768" s="123"/>
      <c r="D768" s="73"/>
      <c r="E768" s="126"/>
      <c r="F768" s="125"/>
    </row>
    <row r="769" spans="1:6" ht="15" customHeight="1" x14ac:dyDescent="0.25">
      <c r="A769" s="79"/>
      <c r="B769" s="70"/>
      <c r="C769" s="123"/>
      <c r="D769" s="73"/>
      <c r="E769" s="126"/>
      <c r="F769" s="125"/>
    </row>
    <row r="770" spans="1:6" ht="15" customHeight="1" x14ac:dyDescent="0.25">
      <c r="A770" s="79"/>
      <c r="B770" s="70"/>
      <c r="C770" s="123"/>
      <c r="D770" s="73"/>
      <c r="E770" s="126"/>
      <c r="F770" s="125"/>
    </row>
    <row r="771" spans="1:6" ht="15" customHeight="1" x14ac:dyDescent="0.25">
      <c r="A771" s="79"/>
      <c r="B771" s="70"/>
      <c r="C771" s="123"/>
      <c r="D771" s="73"/>
      <c r="E771" s="126"/>
      <c r="F771" s="125"/>
    </row>
    <row r="772" spans="1:6" ht="15" customHeight="1" x14ac:dyDescent="0.25">
      <c r="A772" s="79"/>
      <c r="B772" s="70"/>
      <c r="C772" s="123"/>
      <c r="D772" s="73"/>
      <c r="E772" s="126"/>
      <c r="F772" s="125"/>
    </row>
    <row r="773" spans="1:6" ht="15" customHeight="1" x14ac:dyDescent="0.25">
      <c r="A773" s="79"/>
      <c r="B773" s="70"/>
      <c r="C773" s="123"/>
      <c r="D773" s="73"/>
      <c r="E773" s="126"/>
      <c r="F773" s="125"/>
    </row>
    <row r="774" spans="1:6" ht="15" customHeight="1" x14ac:dyDescent="0.25">
      <c r="A774" s="79"/>
      <c r="B774" s="70"/>
      <c r="C774" s="123"/>
      <c r="D774" s="73"/>
      <c r="E774" s="126"/>
      <c r="F774" s="125"/>
    </row>
    <row r="775" spans="1:6" ht="15" customHeight="1" x14ac:dyDescent="0.25">
      <c r="A775" s="79"/>
      <c r="B775" s="70"/>
      <c r="C775" s="123"/>
      <c r="D775" s="73"/>
      <c r="E775" s="126"/>
      <c r="F775" s="125"/>
    </row>
    <row r="776" spans="1:6" ht="15" customHeight="1" x14ac:dyDescent="0.25">
      <c r="A776" s="79"/>
      <c r="B776" s="70"/>
      <c r="C776" s="123"/>
      <c r="D776" s="73"/>
      <c r="E776" s="126"/>
      <c r="F776" s="125"/>
    </row>
    <row r="777" spans="1:6" ht="15" customHeight="1" x14ac:dyDescent="0.25">
      <c r="A777" s="79"/>
      <c r="B777" s="70"/>
      <c r="C777" s="123"/>
      <c r="D777" s="73"/>
      <c r="E777" s="126"/>
      <c r="F777" s="125"/>
    </row>
    <row r="778" spans="1:6" ht="15" customHeight="1" x14ac:dyDescent="0.25">
      <c r="A778" s="79"/>
      <c r="B778" s="70"/>
      <c r="C778" s="123"/>
      <c r="D778" s="73"/>
      <c r="E778" s="126"/>
      <c r="F778" s="125"/>
    </row>
    <row r="779" spans="1:6" ht="15" customHeight="1" x14ac:dyDescent="0.25">
      <c r="A779" s="79"/>
      <c r="B779" s="70"/>
      <c r="C779" s="123"/>
      <c r="D779" s="73"/>
      <c r="E779" s="126"/>
      <c r="F779" s="125"/>
    </row>
    <row r="780" spans="1:6" ht="15" customHeight="1" x14ac:dyDescent="0.25">
      <c r="A780" s="79"/>
      <c r="B780" s="70"/>
      <c r="C780" s="123"/>
      <c r="D780" s="73"/>
      <c r="E780" s="126"/>
      <c r="F780" s="125"/>
    </row>
    <row r="781" spans="1:6" ht="15" customHeight="1" x14ac:dyDescent="0.25">
      <c r="A781" s="79"/>
      <c r="B781" s="70"/>
      <c r="C781" s="123"/>
      <c r="D781" s="73"/>
      <c r="E781" s="126"/>
      <c r="F781" s="125"/>
    </row>
    <row r="782" spans="1:6" ht="15" customHeight="1" x14ac:dyDescent="0.25">
      <c r="A782" s="79"/>
      <c r="B782" s="70"/>
      <c r="C782" s="123"/>
      <c r="D782" s="73"/>
      <c r="E782" s="126"/>
      <c r="F782" s="125"/>
    </row>
    <row r="783" spans="1:6" ht="15" customHeight="1" x14ac:dyDescent="0.25">
      <c r="A783" s="79"/>
      <c r="B783" s="70"/>
      <c r="C783" s="123"/>
      <c r="D783" s="73"/>
      <c r="E783" s="126"/>
      <c r="F783" s="125"/>
    </row>
    <row r="784" spans="1:6" ht="15" customHeight="1" x14ac:dyDescent="0.25">
      <c r="A784" s="79"/>
      <c r="B784" s="70"/>
      <c r="C784" s="123"/>
      <c r="D784" s="73"/>
      <c r="E784" s="126"/>
      <c r="F784" s="125"/>
    </row>
    <row r="785" spans="1:6" ht="15" customHeight="1" x14ac:dyDescent="0.25">
      <c r="A785" s="79"/>
      <c r="B785" s="70"/>
      <c r="C785" s="123"/>
      <c r="D785" s="73"/>
      <c r="E785" s="126"/>
      <c r="F785" s="125"/>
    </row>
    <row r="786" spans="1:6" ht="15" customHeight="1" x14ac:dyDescent="0.25">
      <c r="A786" s="79"/>
      <c r="B786" s="70"/>
      <c r="C786" s="123"/>
      <c r="D786" s="73"/>
      <c r="E786" s="126"/>
      <c r="F786" s="125"/>
    </row>
    <row r="787" spans="1:6" ht="15" customHeight="1" x14ac:dyDescent="0.25">
      <c r="A787" s="79"/>
      <c r="B787" s="70"/>
      <c r="C787" s="123"/>
      <c r="D787" s="73"/>
      <c r="E787" s="126"/>
      <c r="F787" s="125"/>
    </row>
    <row r="788" spans="1:6" ht="15" customHeight="1" x14ac:dyDescent="0.25">
      <c r="A788" s="69"/>
      <c r="B788" s="70"/>
      <c r="C788" s="123"/>
      <c r="D788" s="123"/>
      <c r="E788" s="126"/>
      <c r="F788" s="125"/>
    </row>
    <row r="789" spans="1:6" ht="15" customHeight="1" x14ac:dyDescent="0.25">
      <c r="A789" s="79"/>
      <c r="B789" s="70"/>
      <c r="C789" s="123"/>
      <c r="D789" s="73"/>
      <c r="E789" s="126"/>
      <c r="F789" s="125"/>
    </row>
    <row r="790" spans="1:6" ht="15" customHeight="1" x14ac:dyDescent="0.25">
      <c r="A790" s="79"/>
      <c r="B790" s="70"/>
      <c r="C790" s="123"/>
      <c r="D790" s="73"/>
      <c r="E790" s="126"/>
      <c r="F790" s="125"/>
    </row>
    <row r="791" spans="1:6" ht="15" customHeight="1" x14ac:dyDescent="0.25">
      <c r="A791" s="79"/>
      <c r="B791" s="70"/>
      <c r="C791" s="123"/>
      <c r="D791" s="73"/>
      <c r="E791" s="126"/>
      <c r="F791" s="125"/>
    </row>
    <row r="792" spans="1:6" ht="15" customHeight="1" x14ac:dyDescent="0.25">
      <c r="A792" s="79"/>
      <c r="B792" s="70"/>
      <c r="C792" s="123"/>
      <c r="D792" s="73"/>
      <c r="E792" s="126"/>
      <c r="F792" s="125"/>
    </row>
    <row r="793" spans="1:6" ht="15" customHeight="1" x14ac:dyDescent="0.25">
      <c r="A793" s="79"/>
      <c r="B793" s="70"/>
      <c r="C793" s="123"/>
      <c r="D793" s="73"/>
      <c r="E793" s="126"/>
      <c r="F793" s="125"/>
    </row>
    <row r="794" spans="1:6" ht="15" customHeight="1" x14ac:dyDescent="0.25">
      <c r="A794" s="79"/>
      <c r="B794" s="70"/>
      <c r="C794" s="123"/>
      <c r="D794" s="73"/>
      <c r="E794" s="126"/>
      <c r="F794" s="125"/>
    </row>
    <row r="795" spans="1:6" ht="15" customHeight="1" x14ac:dyDescent="0.25">
      <c r="A795" s="79"/>
      <c r="B795" s="70"/>
      <c r="C795" s="123"/>
      <c r="D795" s="73"/>
      <c r="E795" s="126"/>
      <c r="F795" s="125"/>
    </row>
    <row r="796" spans="1:6" ht="15" customHeight="1" x14ac:dyDescent="0.25">
      <c r="A796" s="79"/>
      <c r="B796" s="70"/>
      <c r="C796" s="123"/>
      <c r="D796" s="73"/>
      <c r="E796" s="126"/>
      <c r="F796" s="125"/>
    </row>
    <row r="797" spans="1:6" ht="15" customHeight="1" x14ac:dyDescent="0.25">
      <c r="A797" s="79"/>
      <c r="B797" s="70"/>
      <c r="C797" s="123"/>
      <c r="D797" s="73"/>
      <c r="E797" s="126"/>
      <c r="F797" s="125"/>
    </row>
    <row r="798" spans="1:6" ht="15" customHeight="1" x14ac:dyDescent="0.25">
      <c r="A798" s="79"/>
      <c r="B798" s="70"/>
      <c r="C798" s="123"/>
      <c r="D798" s="73"/>
      <c r="E798" s="126"/>
      <c r="F798" s="125"/>
    </row>
    <row r="799" spans="1:6" ht="15" customHeight="1" x14ac:dyDescent="0.25">
      <c r="A799" s="79"/>
      <c r="B799" s="70"/>
      <c r="C799" s="123"/>
      <c r="D799" s="73"/>
      <c r="E799" s="126"/>
      <c r="F799" s="125"/>
    </row>
    <row r="800" spans="1:6" ht="15" customHeight="1" x14ac:dyDescent="0.25">
      <c r="A800" s="79"/>
      <c r="B800" s="70"/>
      <c r="C800" s="123"/>
      <c r="D800" s="73"/>
      <c r="E800" s="126"/>
      <c r="F800" s="125"/>
    </row>
    <row r="801" spans="1:6" ht="15" customHeight="1" x14ac:dyDescent="0.25">
      <c r="A801" s="79"/>
      <c r="B801" s="70"/>
      <c r="C801" s="123"/>
      <c r="D801" s="73"/>
      <c r="E801" s="126"/>
      <c r="F801" s="125"/>
    </row>
    <row r="802" spans="1:6" ht="15" customHeight="1" x14ac:dyDescent="0.25">
      <c r="A802" s="79"/>
      <c r="B802" s="70"/>
      <c r="C802" s="123"/>
      <c r="D802" s="73"/>
      <c r="E802" s="126"/>
      <c r="F802" s="125"/>
    </row>
    <row r="803" spans="1:6" ht="15" customHeight="1" x14ac:dyDescent="0.25">
      <c r="A803" s="79"/>
      <c r="B803" s="70"/>
      <c r="C803" s="123"/>
      <c r="D803" s="73"/>
      <c r="E803" s="126"/>
      <c r="F803" s="125"/>
    </row>
    <row r="804" spans="1:6" ht="15" customHeight="1" x14ac:dyDescent="0.25">
      <c r="A804" s="79"/>
      <c r="B804" s="70"/>
      <c r="C804" s="123"/>
      <c r="D804" s="73"/>
      <c r="E804" s="126"/>
      <c r="F804" s="125"/>
    </row>
    <row r="805" spans="1:6" ht="15" customHeight="1" x14ac:dyDescent="0.25">
      <c r="A805" s="79"/>
      <c r="B805" s="70"/>
      <c r="C805" s="123"/>
      <c r="D805" s="73"/>
      <c r="E805" s="126"/>
      <c r="F805" s="125"/>
    </row>
    <row r="806" spans="1:6" ht="15" customHeight="1" x14ac:dyDescent="0.25">
      <c r="A806" s="79"/>
      <c r="B806" s="70"/>
      <c r="C806" s="123"/>
      <c r="D806" s="73"/>
      <c r="E806" s="126"/>
      <c r="F806" s="125"/>
    </row>
    <row r="807" spans="1:6" ht="15" customHeight="1" x14ac:dyDescent="0.25">
      <c r="A807" s="79"/>
      <c r="B807" s="70"/>
      <c r="C807" s="123"/>
      <c r="D807" s="73"/>
      <c r="E807" s="126"/>
      <c r="F807" s="125"/>
    </row>
    <row r="808" spans="1:6" ht="15" customHeight="1" x14ac:dyDescent="0.25">
      <c r="A808" s="69"/>
      <c r="B808" s="70"/>
      <c r="C808" s="123"/>
      <c r="D808" s="123"/>
      <c r="E808" s="126"/>
      <c r="F808" s="125"/>
    </row>
    <row r="809" spans="1:6" ht="15" customHeight="1" x14ac:dyDescent="0.25">
      <c r="A809" s="79"/>
      <c r="B809" s="70"/>
      <c r="C809" s="123"/>
      <c r="D809" s="73"/>
      <c r="E809" s="126"/>
      <c r="F809" s="125"/>
    </row>
    <row r="810" spans="1:6" ht="15" customHeight="1" x14ac:dyDescent="0.25">
      <c r="A810" s="79"/>
      <c r="B810" s="70"/>
      <c r="C810" s="123"/>
      <c r="D810" s="73"/>
      <c r="E810" s="126"/>
      <c r="F810" s="125"/>
    </row>
    <row r="811" spans="1:6" ht="15" customHeight="1" x14ac:dyDescent="0.25">
      <c r="A811" s="79"/>
      <c r="B811" s="70"/>
      <c r="C811" s="123"/>
      <c r="D811" s="73"/>
      <c r="E811" s="126"/>
      <c r="F811" s="125"/>
    </row>
    <row r="812" spans="1:6" ht="15" customHeight="1" x14ac:dyDescent="0.25">
      <c r="A812" s="79"/>
      <c r="B812" s="70"/>
      <c r="C812" s="123"/>
      <c r="D812" s="73"/>
      <c r="E812" s="126"/>
      <c r="F812" s="125"/>
    </row>
    <row r="813" spans="1:6" ht="15" customHeight="1" x14ac:dyDescent="0.25">
      <c r="A813" s="79"/>
      <c r="B813" s="70"/>
      <c r="C813" s="123"/>
      <c r="D813" s="73"/>
      <c r="E813" s="126"/>
      <c r="F813" s="125"/>
    </row>
    <row r="814" spans="1:6" ht="15" customHeight="1" x14ac:dyDescent="0.25">
      <c r="A814" s="79"/>
      <c r="B814" s="70"/>
      <c r="C814" s="123"/>
      <c r="D814" s="73"/>
      <c r="E814" s="126"/>
      <c r="F814" s="125"/>
    </row>
    <row r="815" spans="1:6" ht="15" customHeight="1" x14ac:dyDescent="0.25">
      <c r="A815" s="79"/>
      <c r="B815" s="70"/>
      <c r="C815" s="123"/>
      <c r="D815" s="73"/>
      <c r="E815" s="126"/>
      <c r="F815" s="125"/>
    </row>
    <row r="816" spans="1:6" ht="15" customHeight="1" x14ac:dyDescent="0.25">
      <c r="A816" s="79"/>
      <c r="B816" s="70"/>
      <c r="C816" s="123"/>
      <c r="D816" s="73"/>
      <c r="E816" s="126"/>
      <c r="F816" s="125"/>
    </row>
    <row r="817" spans="1:6" ht="15" customHeight="1" x14ac:dyDescent="0.25">
      <c r="A817" s="79"/>
      <c r="B817" s="70"/>
      <c r="C817" s="123"/>
      <c r="D817" s="73"/>
      <c r="E817" s="126"/>
      <c r="F817" s="125"/>
    </row>
    <row r="818" spans="1:6" ht="15" customHeight="1" x14ac:dyDescent="0.25">
      <c r="A818" s="79"/>
      <c r="B818" s="70"/>
      <c r="C818" s="123"/>
      <c r="D818" s="73"/>
      <c r="E818" s="126"/>
      <c r="F818" s="125"/>
    </row>
    <row r="819" spans="1:6" ht="15" customHeight="1" x14ac:dyDescent="0.25">
      <c r="A819" s="79"/>
      <c r="B819" s="70"/>
      <c r="C819" s="123"/>
      <c r="D819" s="73"/>
      <c r="E819" s="126"/>
      <c r="F819" s="125"/>
    </row>
    <row r="820" spans="1:6" ht="15" customHeight="1" x14ac:dyDescent="0.25">
      <c r="A820" s="79"/>
      <c r="B820" s="70"/>
      <c r="C820" s="123"/>
      <c r="D820" s="73"/>
      <c r="E820" s="126"/>
      <c r="F820" s="125"/>
    </row>
    <row r="821" spans="1:6" ht="15" customHeight="1" x14ac:dyDescent="0.25">
      <c r="A821" s="79"/>
      <c r="B821" s="70"/>
      <c r="C821" s="123"/>
      <c r="D821" s="73"/>
      <c r="E821" s="126"/>
      <c r="F821" s="125"/>
    </row>
    <row r="822" spans="1:6" ht="15" customHeight="1" x14ac:dyDescent="0.25">
      <c r="A822" s="79"/>
      <c r="B822" s="70"/>
      <c r="C822" s="123"/>
      <c r="D822" s="73"/>
      <c r="E822" s="126"/>
      <c r="F822" s="125"/>
    </row>
    <row r="823" spans="1:6" ht="15" customHeight="1" x14ac:dyDescent="0.25">
      <c r="A823" s="79"/>
      <c r="B823" s="70"/>
      <c r="C823" s="123"/>
      <c r="D823" s="73"/>
      <c r="E823" s="126"/>
      <c r="F823" s="125"/>
    </row>
    <row r="824" spans="1:6" ht="15" customHeight="1" x14ac:dyDescent="0.25">
      <c r="A824" s="79"/>
      <c r="B824" s="70"/>
      <c r="C824" s="123"/>
      <c r="D824" s="73"/>
      <c r="E824" s="126"/>
      <c r="F824" s="125"/>
    </row>
    <row r="825" spans="1:6" ht="15" customHeight="1" x14ac:dyDescent="0.25">
      <c r="A825" s="79"/>
      <c r="B825" s="70"/>
      <c r="C825" s="123"/>
      <c r="D825" s="73"/>
      <c r="E825" s="126"/>
      <c r="F825" s="125"/>
    </row>
    <row r="826" spans="1:6" ht="15" customHeight="1" x14ac:dyDescent="0.25">
      <c r="A826" s="79"/>
      <c r="B826" s="70"/>
      <c r="C826" s="123"/>
      <c r="D826" s="73"/>
      <c r="E826" s="126"/>
      <c r="F826" s="125"/>
    </row>
    <row r="827" spans="1:6" ht="15" customHeight="1" x14ac:dyDescent="0.25">
      <c r="A827" s="79"/>
      <c r="B827" s="70"/>
      <c r="C827" s="123"/>
      <c r="D827" s="73"/>
      <c r="E827" s="126"/>
      <c r="F827" s="125"/>
    </row>
    <row r="828" spans="1:6" ht="15" customHeight="1" x14ac:dyDescent="0.25">
      <c r="A828" s="79"/>
      <c r="B828" s="70"/>
      <c r="C828" s="123"/>
      <c r="D828" s="73"/>
      <c r="E828" s="126"/>
      <c r="F828" s="125"/>
    </row>
    <row r="829" spans="1:6" ht="15" customHeight="1" x14ac:dyDescent="0.25">
      <c r="A829" s="79"/>
      <c r="B829" s="70"/>
      <c r="C829" s="123"/>
      <c r="D829" s="73"/>
      <c r="E829" s="126"/>
      <c r="F829" s="125"/>
    </row>
    <row r="830" spans="1:6" ht="15" customHeight="1" x14ac:dyDescent="0.25">
      <c r="A830" s="79"/>
      <c r="B830" s="70"/>
      <c r="C830" s="123"/>
      <c r="D830" s="73"/>
      <c r="E830" s="126"/>
      <c r="F830" s="125"/>
    </row>
    <row r="831" spans="1:6" ht="15" customHeight="1" x14ac:dyDescent="0.25">
      <c r="A831" s="79"/>
      <c r="B831" s="70"/>
      <c r="C831" s="123"/>
      <c r="D831" s="73"/>
      <c r="E831" s="126"/>
      <c r="F831" s="125"/>
    </row>
    <row r="832" spans="1:6" ht="15" customHeight="1" x14ac:dyDescent="0.25">
      <c r="A832" s="79"/>
      <c r="B832" s="70"/>
      <c r="C832" s="123"/>
      <c r="D832" s="73"/>
      <c r="E832" s="126"/>
      <c r="F832" s="125"/>
    </row>
    <row r="833" spans="1:6" ht="15" customHeight="1" x14ac:dyDescent="0.25">
      <c r="A833" s="79"/>
      <c r="B833" s="70"/>
      <c r="C833" s="123"/>
      <c r="D833" s="73"/>
      <c r="E833" s="126"/>
      <c r="F833" s="125"/>
    </row>
    <row r="834" spans="1:6" ht="15" customHeight="1" x14ac:dyDescent="0.25">
      <c r="A834" s="79"/>
      <c r="B834" s="70"/>
      <c r="C834" s="123"/>
      <c r="D834" s="73"/>
      <c r="E834" s="126"/>
      <c r="F834" s="125"/>
    </row>
    <row r="835" spans="1:6" ht="15" customHeight="1" x14ac:dyDescent="0.25">
      <c r="A835" s="79"/>
      <c r="B835" s="70"/>
      <c r="C835" s="123"/>
      <c r="D835" s="73"/>
      <c r="E835" s="126"/>
      <c r="F835" s="125"/>
    </row>
    <row r="836" spans="1:6" ht="15" customHeight="1" x14ac:dyDescent="0.25">
      <c r="A836" s="79"/>
      <c r="B836" s="70"/>
      <c r="C836" s="123"/>
      <c r="D836" s="73"/>
      <c r="E836" s="126"/>
      <c r="F836" s="125"/>
    </row>
    <row r="837" spans="1:6" ht="15" customHeight="1" x14ac:dyDescent="0.25">
      <c r="A837" s="79"/>
      <c r="B837" s="70"/>
      <c r="C837" s="123"/>
      <c r="D837" s="73"/>
      <c r="E837" s="126"/>
      <c r="F837" s="125"/>
    </row>
    <row r="838" spans="1:6" ht="15" customHeight="1" x14ac:dyDescent="0.25">
      <c r="A838" s="79"/>
      <c r="B838" s="70"/>
      <c r="C838" s="123"/>
      <c r="D838" s="73"/>
      <c r="E838" s="126"/>
      <c r="F838" s="125"/>
    </row>
    <row r="839" spans="1:6" ht="15" customHeight="1" x14ac:dyDescent="0.25">
      <c r="A839" s="79"/>
      <c r="B839" s="70"/>
      <c r="C839" s="123"/>
      <c r="D839" s="73"/>
      <c r="E839" s="126"/>
      <c r="F839" s="125"/>
    </row>
    <row r="840" spans="1:6" ht="15" customHeight="1" x14ac:dyDescent="0.25">
      <c r="A840" s="79"/>
      <c r="B840" s="70"/>
      <c r="C840" s="123"/>
      <c r="D840" s="73"/>
      <c r="E840" s="126"/>
      <c r="F840" s="125"/>
    </row>
    <row r="841" spans="1:6" ht="15" customHeight="1" x14ac:dyDescent="0.25">
      <c r="A841" s="79"/>
      <c r="B841" s="70"/>
      <c r="C841" s="123"/>
      <c r="D841" s="73"/>
      <c r="E841" s="126"/>
      <c r="F841" s="125"/>
    </row>
    <row r="842" spans="1:6" ht="15" customHeight="1" x14ac:dyDescent="0.25">
      <c r="A842" s="79"/>
      <c r="B842" s="70"/>
      <c r="C842" s="123"/>
      <c r="D842" s="73"/>
      <c r="E842" s="126"/>
      <c r="F842" s="125"/>
    </row>
    <row r="843" spans="1:6" ht="15" customHeight="1" x14ac:dyDescent="0.25">
      <c r="A843" s="79"/>
      <c r="B843" s="70"/>
      <c r="C843" s="123"/>
      <c r="D843" s="73"/>
      <c r="E843" s="126"/>
      <c r="F843" s="125"/>
    </row>
    <row r="844" spans="1:6" ht="15" customHeight="1" x14ac:dyDescent="0.25">
      <c r="A844" s="79"/>
      <c r="B844" s="70"/>
      <c r="C844" s="123"/>
      <c r="D844" s="73"/>
      <c r="E844" s="126"/>
      <c r="F844" s="125"/>
    </row>
    <row r="845" spans="1:6" ht="15" customHeight="1" x14ac:dyDescent="0.25">
      <c r="A845" s="79"/>
      <c r="B845" s="70"/>
      <c r="C845" s="123"/>
      <c r="D845" s="73"/>
      <c r="E845" s="126"/>
      <c r="F845" s="125"/>
    </row>
    <row r="846" spans="1:6" ht="15" customHeight="1" x14ac:dyDescent="0.25">
      <c r="A846" s="79"/>
      <c r="B846" s="70"/>
      <c r="C846" s="123"/>
      <c r="D846" s="73"/>
      <c r="E846" s="126"/>
      <c r="F846" s="125"/>
    </row>
    <row r="847" spans="1:6" ht="15" customHeight="1" x14ac:dyDescent="0.25">
      <c r="A847" s="79"/>
      <c r="B847" s="70"/>
      <c r="C847" s="123"/>
      <c r="D847" s="73"/>
      <c r="E847" s="126"/>
      <c r="F847" s="125"/>
    </row>
    <row r="848" spans="1:6" ht="15" customHeight="1" x14ac:dyDescent="0.25">
      <c r="A848" s="79"/>
      <c r="B848" s="70"/>
      <c r="C848" s="123"/>
      <c r="D848" s="73"/>
      <c r="E848" s="126"/>
      <c r="F848" s="125"/>
    </row>
    <row r="849" spans="1:6" ht="15" customHeight="1" x14ac:dyDescent="0.25">
      <c r="A849" s="79"/>
      <c r="B849" s="70"/>
      <c r="C849" s="123"/>
      <c r="D849" s="73"/>
      <c r="E849" s="126"/>
      <c r="F849" s="125"/>
    </row>
    <row r="850" spans="1:6" ht="15" customHeight="1" x14ac:dyDescent="0.25">
      <c r="A850" s="79"/>
      <c r="B850" s="70"/>
      <c r="C850" s="123"/>
      <c r="D850" s="73"/>
      <c r="E850" s="126"/>
      <c r="F850" s="125"/>
    </row>
    <row r="851" spans="1:6" ht="15" customHeight="1" x14ac:dyDescent="0.25">
      <c r="A851" s="79"/>
      <c r="B851" s="70"/>
      <c r="C851" s="123"/>
      <c r="D851" s="73"/>
      <c r="E851" s="126"/>
      <c r="F851" s="125"/>
    </row>
    <row r="852" spans="1:6" ht="15" customHeight="1" x14ac:dyDescent="0.25">
      <c r="A852" s="79"/>
      <c r="B852" s="70"/>
      <c r="C852" s="123"/>
      <c r="D852" s="73"/>
      <c r="E852" s="126"/>
      <c r="F852" s="125"/>
    </row>
    <row r="853" spans="1:6" ht="15" customHeight="1" x14ac:dyDescent="0.25">
      <c r="A853" s="79"/>
      <c r="B853" s="70"/>
      <c r="C853" s="123"/>
      <c r="D853" s="73"/>
      <c r="E853" s="126"/>
      <c r="F853" s="125"/>
    </row>
    <row r="854" spans="1:6" ht="15" customHeight="1" x14ac:dyDescent="0.25">
      <c r="A854" s="79"/>
      <c r="B854" s="70"/>
      <c r="C854" s="123"/>
      <c r="D854" s="73"/>
      <c r="E854" s="126"/>
      <c r="F854" s="125"/>
    </row>
    <row r="855" spans="1:6" ht="15" customHeight="1" x14ac:dyDescent="0.25">
      <c r="A855" s="79"/>
      <c r="B855" s="70"/>
      <c r="C855" s="123"/>
      <c r="D855" s="73"/>
      <c r="E855" s="126"/>
      <c r="F855" s="125"/>
    </row>
    <row r="856" spans="1:6" ht="15" customHeight="1" x14ac:dyDescent="0.25">
      <c r="A856" s="79"/>
      <c r="B856" s="70"/>
      <c r="C856" s="123"/>
      <c r="D856" s="73"/>
      <c r="E856" s="126"/>
      <c r="F856" s="125"/>
    </row>
    <row r="857" spans="1:6" ht="15" customHeight="1" x14ac:dyDescent="0.25">
      <c r="A857" s="79"/>
      <c r="B857" s="70"/>
      <c r="C857" s="123"/>
      <c r="D857" s="73"/>
      <c r="E857" s="126"/>
      <c r="F857" s="125"/>
    </row>
    <row r="858" spans="1:6" ht="15" customHeight="1" x14ac:dyDescent="0.25">
      <c r="A858" s="79"/>
      <c r="B858" s="70"/>
      <c r="C858" s="123"/>
      <c r="D858" s="73"/>
      <c r="E858" s="126"/>
      <c r="F858" s="125"/>
    </row>
    <row r="859" spans="1:6" ht="15" customHeight="1" x14ac:dyDescent="0.25">
      <c r="A859" s="79"/>
      <c r="B859" s="70"/>
      <c r="C859" s="123"/>
      <c r="D859" s="73"/>
      <c r="E859" s="126"/>
      <c r="F859" s="125"/>
    </row>
    <row r="860" spans="1:6" ht="15" customHeight="1" x14ac:dyDescent="0.25">
      <c r="A860" s="79"/>
      <c r="B860" s="70"/>
      <c r="C860" s="123"/>
      <c r="D860" s="73"/>
      <c r="E860" s="126"/>
      <c r="F860" s="125"/>
    </row>
    <row r="861" spans="1:6" ht="15" customHeight="1" x14ac:dyDescent="0.25">
      <c r="A861" s="79"/>
      <c r="B861" s="70"/>
      <c r="C861" s="123"/>
      <c r="D861" s="73"/>
      <c r="E861" s="126"/>
      <c r="F861" s="125"/>
    </row>
    <row r="862" spans="1:6" ht="15" customHeight="1" x14ac:dyDescent="0.25">
      <c r="A862" s="79"/>
      <c r="B862" s="70"/>
      <c r="C862" s="123"/>
      <c r="D862" s="73"/>
      <c r="E862" s="126"/>
      <c r="F862" s="125"/>
    </row>
    <row r="863" spans="1:6" ht="15" customHeight="1" x14ac:dyDescent="0.25">
      <c r="A863" s="79"/>
      <c r="B863" s="70"/>
      <c r="C863" s="123"/>
      <c r="D863" s="73"/>
      <c r="E863" s="126"/>
      <c r="F863" s="125"/>
    </row>
    <row r="864" spans="1:6" ht="15" customHeight="1" x14ac:dyDescent="0.25">
      <c r="A864" s="79"/>
      <c r="B864" s="70"/>
      <c r="C864" s="123"/>
      <c r="D864" s="73"/>
      <c r="E864" s="126"/>
      <c r="F864" s="125"/>
    </row>
    <row r="865" spans="1:6" ht="15" customHeight="1" x14ac:dyDescent="0.25">
      <c r="A865" s="79"/>
      <c r="B865" s="70"/>
      <c r="C865" s="123"/>
      <c r="D865" s="73"/>
      <c r="E865" s="126"/>
      <c r="F865" s="125"/>
    </row>
    <row r="866" spans="1:6" ht="15" customHeight="1" x14ac:dyDescent="0.25">
      <c r="A866" s="79"/>
      <c r="B866" s="70"/>
      <c r="C866" s="123"/>
      <c r="D866" s="73"/>
      <c r="E866" s="126"/>
      <c r="F866" s="125"/>
    </row>
    <row r="867" spans="1:6" ht="15" customHeight="1" x14ac:dyDescent="0.25">
      <c r="A867" s="79"/>
      <c r="B867" s="70"/>
      <c r="C867" s="123"/>
      <c r="D867" s="73"/>
      <c r="E867" s="126"/>
      <c r="F867" s="125"/>
    </row>
    <row r="868" spans="1:6" ht="15" customHeight="1" x14ac:dyDescent="0.25">
      <c r="A868" s="79"/>
      <c r="B868" s="70"/>
      <c r="C868" s="123"/>
      <c r="D868" s="73"/>
      <c r="E868" s="126"/>
      <c r="F868" s="125"/>
    </row>
    <row r="869" spans="1:6" ht="15" customHeight="1" x14ac:dyDescent="0.25">
      <c r="A869" s="79"/>
      <c r="B869" s="70"/>
      <c r="C869" s="123"/>
      <c r="D869" s="73"/>
      <c r="E869" s="126"/>
      <c r="F869" s="125"/>
    </row>
    <row r="870" spans="1:6" ht="15" customHeight="1" x14ac:dyDescent="0.25">
      <c r="A870" s="79"/>
      <c r="B870" s="70"/>
      <c r="C870" s="123"/>
      <c r="D870" s="73"/>
      <c r="E870" s="126"/>
      <c r="F870" s="125"/>
    </row>
    <row r="871" spans="1:6" ht="15" customHeight="1" x14ac:dyDescent="0.25">
      <c r="A871" s="79"/>
      <c r="B871" s="70"/>
      <c r="C871" s="123"/>
      <c r="D871" s="73"/>
      <c r="E871" s="126"/>
      <c r="F871" s="125"/>
    </row>
    <row r="872" spans="1:6" ht="15" customHeight="1" x14ac:dyDescent="0.25">
      <c r="A872" s="79"/>
      <c r="B872" s="70"/>
      <c r="C872" s="123"/>
      <c r="D872" s="73"/>
      <c r="E872" s="126"/>
      <c r="F872" s="125"/>
    </row>
    <row r="873" spans="1:6" ht="15" customHeight="1" x14ac:dyDescent="0.25">
      <c r="A873" s="79"/>
      <c r="B873" s="70"/>
      <c r="C873" s="123"/>
      <c r="D873" s="73"/>
      <c r="E873" s="126"/>
      <c r="F873" s="125"/>
    </row>
    <row r="874" spans="1:6" ht="15" customHeight="1" x14ac:dyDescent="0.25">
      <c r="A874" s="79"/>
      <c r="B874" s="70"/>
      <c r="C874" s="123"/>
      <c r="D874" s="73"/>
      <c r="E874" s="126"/>
      <c r="F874" s="125"/>
    </row>
    <row r="875" spans="1:6" ht="15" customHeight="1" x14ac:dyDescent="0.25">
      <c r="A875" s="79"/>
      <c r="B875" s="70"/>
      <c r="C875" s="123"/>
      <c r="D875" s="73"/>
      <c r="E875" s="126"/>
      <c r="F875" s="125"/>
    </row>
    <row r="876" spans="1:6" ht="15" customHeight="1" x14ac:dyDescent="0.25">
      <c r="A876" s="79"/>
      <c r="B876" s="70"/>
      <c r="C876" s="123"/>
      <c r="D876" s="73"/>
      <c r="E876" s="126"/>
      <c r="F876" s="125"/>
    </row>
    <row r="877" spans="1:6" ht="15" customHeight="1" x14ac:dyDescent="0.25">
      <c r="A877" s="79"/>
      <c r="B877" s="70"/>
      <c r="C877" s="123"/>
      <c r="D877" s="73"/>
      <c r="E877" s="126"/>
      <c r="F877" s="125"/>
    </row>
    <row r="878" spans="1:6" ht="15" customHeight="1" x14ac:dyDescent="0.25">
      <c r="A878" s="79"/>
      <c r="B878" s="70"/>
      <c r="C878" s="123"/>
      <c r="D878" s="73"/>
      <c r="E878" s="126"/>
      <c r="F878" s="125"/>
    </row>
    <row r="879" spans="1:6" ht="15" customHeight="1" x14ac:dyDescent="0.25">
      <c r="A879" s="79"/>
      <c r="B879" s="70"/>
      <c r="C879" s="123"/>
      <c r="D879" s="73"/>
      <c r="E879" s="126"/>
      <c r="F879" s="125"/>
    </row>
    <row r="880" spans="1:6" ht="15" customHeight="1" x14ac:dyDescent="0.25">
      <c r="A880" s="79"/>
      <c r="B880" s="70"/>
      <c r="C880" s="123"/>
      <c r="D880" s="73"/>
      <c r="E880" s="126"/>
      <c r="F880" s="125"/>
    </row>
    <row r="881" spans="1:6" ht="15" customHeight="1" x14ac:dyDescent="0.25">
      <c r="A881" s="79"/>
      <c r="B881" s="70"/>
      <c r="C881" s="123"/>
      <c r="D881" s="73"/>
      <c r="E881" s="126"/>
      <c r="F881" s="125"/>
    </row>
    <row r="882" spans="1:6" ht="15" customHeight="1" x14ac:dyDescent="0.25">
      <c r="A882" s="79"/>
      <c r="B882" s="70"/>
      <c r="C882" s="123"/>
      <c r="D882" s="73"/>
      <c r="E882" s="126"/>
      <c r="F882" s="125"/>
    </row>
    <row r="883" spans="1:6" ht="15" customHeight="1" x14ac:dyDescent="0.25">
      <c r="A883" s="79"/>
      <c r="B883" s="70"/>
      <c r="C883" s="123"/>
      <c r="D883" s="73"/>
      <c r="E883" s="126"/>
      <c r="F883" s="125"/>
    </row>
    <row r="884" spans="1:6" ht="15" customHeight="1" x14ac:dyDescent="0.25">
      <c r="A884" s="79"/>
      <c r="B884" s="70"/>
      <c r="C884" s="123"/>
      <c r="D884" s="73"/>
      <c r="E884" s="126"/>
      <c r="F884" s="125"/>
    </row>
    <row r="885" spans="1:6" ht="15" customHeight="1" x14ac:dyDescent="0.25">
      <c r="A885" s="79"/>
      <c r="B885" s="70"/>
      <c r="C885" s="123"/>
      <c r="D885" s="73"/>
      <c r="E885" s="126"/>
      <c r="F885" s="125"/>
    </row>
    <row r="886" spans="1:6" ht="15" customHeight="1" x14ac:dyDescent="0.25">
      <c r="A886" s="79"/>
      <c r="B886" s="70"/>
      <c r="C886" s="123"/>
      <c r="D886" s="73"/>
      <c r="E886" s="126"/>
      <c r="F886" s="125"/>
    </row>
    <row r="887" spans="1:6" ht="15" customHeight="1" x14ac:dyDescent="0.25">
      <c r="A887" s="79"/>
      <c r="B887" s="70"/>
      <c r="C887" s="123"/>
      <c r="D887" s="73"/>
      <c r="E887" s="126"/>
      <c r="F887" s="125"/>
    </row>
    <row r="888" spans="1:6" ht="15" customHeight="1" x14ac:dyDescent="0.25">
      <c r="A888" s="79"/>
      <c r="B888" s="70"/>
      <c r="C888" s="123"/>
      <c r="D888" s="73"/>
      <c r="E888" s="126"/>
      <c r="F888" s="125"/>
    </row>
    <row r="889" spans="1:6" ht="15" customHeight="1" x14ac:dyDescent="0.25">
      <c r="A889" s="79"/>
      <c r="B889" s="70"/>
      <c r="C889" s="123"/>
      <c r="D889" s="73"/>
      <c r="E889" s="126"/>
      <c r="F889" s="125"/>
    </row>
    <row r="890" spans="1:6" ht="15" customHeight="1" x14ac:dyDescent="0.25">
      <c r="A890" s="79"/>
      <c r="B890" s="70"/>
      <c r="C890" s="123"/>
      <c r="D890" s="73"/>
      <c r="E890" s="126"/>
      <c r="F890" s="125"/>
    </row>
    <row r="891" spans="1:6" ht="15" customHeight="1" x14ac:dyDescent="0.25">
      <c r="A891" s="79"/>
      <c r="B891" s="70"/>
      <c r="C891" s="123"/>
      <c r="D891" s="73"/>
      <c r="E891" s="126"/>
      <c r="F891" s="125"/>
    </row>
    <row r="892" spans="1:6" ht="15" customHeight="1" x14ac:dyDescent="0.25">
      <c r="A892" s="79"/>
      <c r="B892" s="70"/>
      <c r="C892" s="123"/>
      <c r="D892" s="73"/>
      <c r="E892" s="126"/>
      <c r="F892" s="125"/>
    </row>
    <row r="893" spans="1:6" ht="15" customHeight="1" x14ac:dyDescent="0.25">
      <c r="A893" s="79"/>
      <c r="B893" s="70"/>
      <c r="C893" s="123"/>
      <c r="D893" s="73"/>
      <c r="E893" s="126"/>
      <c r="F893" s="125"/>
    </row>
    <row r="894" spans="1:6" ht="15" customHeight="1" x14ac:dyDescent="0.25">
      <c r="A894" s="79"/>
      <c r="B894" s="70"/>
      <c r="C894" s="123"/>
      <c r="D894" s="73"/>
      <c r="E894" s="126"/>
      <c r="F894" s="125"/>
    </row>
    <row r="895" spans="1:6" ht="15" customHeight="1" x14ac:dyDescent="0.25">
      <c r="A895" s="79"/>
      <c r="B895" s="70"/>
      <c r="C895" s="123"/>
      <c r="D895" s="73"/>
      <c r="E895" s="126"/>
      <c r="F895" s="125"/>
    </row>
    <row r="896" spans="1:6" ht="15" customHeight="1" x14ac:dyDescent="0.25">
      <c r="A896" s="79"/>
      <c r="B896" s="70"/>
      <c r="C896" s="123"/>
      <c r="D896" s="73"/>
      <c r="E896" s="126"/>
      <c r="F896" s="125"/>
    </row>
    <row r="897" spans="1:6" ht="15" customHeight="1" x14ac:dyDescent="0.25">
      <c r="A897" s="79"/>
      <c r="B897" s="70"/>
      <c r="C897" s="123"/>
      <c r="D897" s="73"/>
      <c r="E897" s="126"/>
      <c r="F897" s="125"/>
    </row>
    <row r="898" spans="1:6" ht="15" customHeight="1" x14ac:dyDescent="0.25">
      <c r="A898" s="79"/>
      <c r="B898" s="70"/>
      <c r="C898" s="123"/>
      <c r="D898" s="73"/>
      <c r="E898" s="126"/>
      <c r="F898" s="125"/>
    </row>
    <row r="899" spans="1:6" ht="15" customHeight="1" x14ac:dyDescent="0.25">
      <c r="A899" s="79"/>
      <c r="B899" s="70"/>
      <c r="C899" s="123"/>
      <c r="D899" s="73"/>
      <c r="E899" s="126"/>
      <c r="F899" s="125"/>
    </row>
    <row r="900" spans="1:6" ht="15" customHeight="1" x14ac:dyDescent="0.25">
      <c r="A900" s="79"/>
      <c r="B900" s="70"/>
      <c r="C900" s="123"/>
      <c r="D900" s="73"/>
      <c r="E900" s="126"/>
      <c r="F900" s="125"/>
    </row>
    <row r="901" spans="1:6" ht="15" customHeight="1" x14ac:dyDescent="0.25">
      <c r="A901" s="79"/>
      <c r="B901" s="70"/>
      <c r="C901" s="123"/>
      <c r="D901" s="73"/>
      <c r="E901" s="126"/>
      <c r="F901" s="125"/>
    </row>
    <row r="902" spans="1:6" ht="15" customHeight="1" x14ac:dyDescent="0.25">
      <c r="A902" s="79"/>
      <c r="B902" s="70"/>
      <c r="C902" s="123"/>
      <c r="D902" s="73"/>
      <c r="E902" s="126"/>
      <c r="F902" s="125"/>
    </row>
    <row r="903" spans="1:6" ht="15" customHeight="1" x14ac:dyDescent="0.25">
      <c r="A903" s="79"/>
      <c r="B903" s="70"/>
      <c r="C903" s="123"/>
      <c r="D903" s="73"/>
      <c r="E903" s="126"/>
      <c r="F903" s="125"/>
    </row>
    <row r="904" spans="1:6" ht="15" customHeight="1" x14ac:dyDescent="0.25">
      <c r="A904" s="79"/>
      <c r="B904" s="70"/>
      <c r="C904" s="123"/>
      <c r="D904" s="73"/>
      <c r="E904" s="126"/>
      <c r="F904" s="125"/>
    </row>
    <row r="905" spans="1:6" ht="15" customHeight="1" x14ac:dyDescent="0.25">
      <c r="A905" s="79"/>
      <c r="B905" s="70"/>
      <c r="C905" s="123"/>
      <c r="D905" s="73"/>
      <c r="E905" s="126"/>
      <c r="F905" s="125"/>
    </row>
    <row r="906" spans="1:6" ht="15" customHeight="1" x14ac:dyDescent="0.25">
      <c r="A906" s="79"/>
      <c r="B906" s="70"/>
      <c r="C906" s="123"/>
      <c r="D906" s="73"/>
      <c r="E906" s="126"/>
      <c r="F906" s="125"/>
    </row>
    <row r="907" spans="1:6" ht="15" customHeight="1" x14ac:dyDescent="0.25">
      <c r="A907" s="79"/>
      <c r="B907" s="70"/>
      <c r="C907" s="123"/>
      <c r="D907" s="73"/>
      <c r="E907" s="126"/>
      <c r="F907" s="125"/>
    </row>
    <row r="908" spans="1:6" ht="15" customHeight="1" x14ac:dyDescent="0.25">
      <c r="A908" s="79"/>
      <c r="B908" s="70"/>
      <c r="C908" s="123"/>
      <c r="D908" s="73"/>
      <c r="E908" s="126"/>
      <c r="F908" s="125"/>
    </row>
    <row r="909" spans="1:6" ht="15" customHeight="1" x14ac:dyDescent="0.25">
      <c r="A909" s="79"/>
      <c r="B909" s="70"/>
      <c r="C909" s="123"/>
      <c r="D909" s="73"/>
      <c r="E909" s="126"/>
      <c r="F909" s="125"/>
    </row>
    <row r="910" spans="1:6" ht="15" customHeight="1" x14ac:dyDescent="0.25">
      <c r="A910" s="79"/>
      <c r="B910" s="70"/>
      <c r="C910" s="123"/>
      <c r="D910" s="73"/>
      <c r="E910" s="126"/>
      <c r="F910" s="125"/>
    </row>
    <row r="911" spans="1:6" ht="15" customHeight="1" x14ac:dyDescent="0.25">
      <c r="A911" s="79"/>
      <c r="B911" s="70"/>
      <c r="C911" s="123"/>
      <c r="D911" s="73"/>
      <c r="E911" s="126"/>
      <c r="F911" s="125"/>
    </row>
    <row r="912" spans="1:6" ht="15" customHeight="1" x14ac:dyDescent="0.25">
      <c r="A912" s="69"/>
      <c r="B912" s="70"/>
      <c r="C912" s="123"/>
      <c r="D912" s="123"/>
      <c r="E912" s="126"/>
      <c r="F912" s="125"/>
    </row>
    <row r="913" spans="1:6" ht="15" customHeight="1" x14ac:dyDescent="0.25">
      <c r="A913" s="79"/>
      <c r="B913" s="70"/>
      <c r="C913" s="123"/>
      <c r="D913" s="73"/>
      <c r="E913" s="126"/>
      <c r="F913" s="125"/>
    </row>
    <row r="914" spans="1:6" ht="15" customHeight="1" x14ac:dyDescent="0.25">
      <c r="A914" s="79"/>
      <c r="B914" s="70"/>
      <c r="C914" s="123"/>
      <c r="D914" s="73"/>
      <c r="E914" s="126"/>
      <c r="F914" s="125"/>
    </row>
    <row r="915" spans="1:6" ht="15" customHeight="1" x14ac:dyDescent="0.25">
      <c r="A915" s="69"/>
      <c r="B915" s="70"/>
      <c r="C915" s="123"/>
      <c r="D915" s="123"/>
      <c r="E915" s="126"/>
      <c r="F915" s="125"/>
    </row>
    <row r="916" spans="1:6" ht="15" customHeight="1" x14ac:dyDescent="0.25">
      <c r="A916" s="79"/>
      <c r="B916" s="70"/>
      <c r="C916" s="123"/>
      <c r="D916" s="73"/>
      <c r="E916" s="126"/>
      <c r="F916" s="125"/>
    </row>
    <row r="917" spans="1:6" ht="15" customHeight="1" x14ac:dyDescent="0.25">
      <c r="A917" s="79"/>
      <c r="B917" s="70"/>
      <c r="C917" s="123"/>
      <c r="D917" s="73"/>
      <c r="E917" s="126"/>
      <c r="F917" s="125"/>
    </row>
    <row r="918" spans="1:6" ht="15" customHeight="1" x14ac:dyDescent="0.25">
      <c r="A918" s="79"/>
      <c r="B918" s="70"/>
      <c r="C918" s="123"/>
      <c r="D918" s="73"/>
      <c r="E918" s="126"/>
      <c r="F918" s="125"/>
    </row>
    <row r="919" spans="1:6" ht="15" customHeight="1" x14ac:dyDescent="0.25">
      <c r="A919" s="69"/>
      <c r="B919" s="70"/>
      <c r="C919" s="123"/>
      <c r="D919" s="123"/>
      <c r="E919" s="126"/>
      <c r="F919" s="125"/>
    </row>
    <row r="920" spans="1:6" ht="15" customHeight="1" x14ac:dyDescent="0.25">
      <c r="A920" s="79"/>
      <c r="B920" s="70"/>
      <c r="C920" s="123"/>
      <c r="D920" s="73"/>
      <c r="E920" s="126"/>
      <c r="F920" s="125"/>
    </row>
    <row r="921" spans="1:6" ht="15" customHeight="1" x14ac:dyDescent="0.25">
      <c r="A921" s="79"/>
      <c r="B921" s="70"/>
      <c r="C921" s="123"/>
      <c r="D921" s="73"/>
      <c r="E921" s="126"/>
      <c r="F921" s="125"/>
    </row>
    <row r="922" spans="1:6" ht="15" customHeight="1" x14ac:dyDescent="0.25">
      <c r="A922" s="79"/>
      <c r="B922" s="70"/>
      <c r="C922" s="123"/>
      <c r="D922" s="73"/>
      <c r="E922" s="126"/>
      <c r="F922" s="125"/>
    </row>
    <row r="923" spans="1:6" ht="15" customHeight="1" x14ac:dyDescent="0.25">
      <c r="A923" s="79"/>
      <c r="B923" s="70"/>
      <c r="C923" s="123"/>
      <c r="D923" s="73"/>
      <c r="E923" s="126"/>
      <c r="F923" s="125"/>
    </row>
    <row r="924" spans="1:6" ht="15" customHeight="1" x14ac:dyDescent="0.25">
      <c r="A924" s="79"/>
      <c r="B924" s="70"/>
      <c r="C924" s="123"/>
      <c r="D924" s="73"/>
      <c r="E924" s="126"/>
      <c r="F924" s="125"/>
    </row>
    <row r="925" spans="1:6" ht="15" customHeight="1" x14ac:dyDescent="0.25">
      <c r="A925" s="79"/>
      <c r="B925" s="70"/>
      <c r="C925" s="123"/>
      <c r="D925" s="73"/>
      <c r="E925" s="126"/>
      <c r="F925" s="125"/>
    </row>
    <row r="926" spans="1:6" ht="15" customHeight="1" x14ac:dyDescent="0.25">
      <c r="A926" s="79"/>
      <c r="B926" s="70"/>
      <c r="C926" s="123"/>
      <c r="D926" s="73"/>
      <c r="E926" s="126"/>
      <c r="F926" s="125"/>
    </row>
    <row r="927" spans="1:6" ht="15" customHeight="1" x14ac:dyDescent="0.25">
      <c r="A927" s="79"/>
      <c r="B927" s="70"/>
      <c r="C927" s="123"/>
      <c r="D927" s="73"/>
      <c r="E927" s="126"/>
      <c r="F927" s="125"/>
    </row>
    <row r="928" spans="1:6" ht="15" customHeight="1" x14ac:dyDescent="0.25">
      <c r="A928" s="79"/>
      <c r="B928" s="70"/>
      <c r="C928" s="123"/>
      <c r="D928" s="73"/>
      <c r="E928" s="126"/>
      <c r="F928" s="125"/>
    </row>
    <row r="929" spans="1:6" ht="15" customHeight="1" x14ac:dyDescent="0.25">
      <c r="A929" s="79"/>
      <c r="B929" s="70"/>
      <c r="C929" s="123"/>
      <c r="D929" s="73"/>
      <c r="E929" s="126"/>
      <c r="F929" s="125"/>
    </row>
    <row r="930" spans="1:6" ht="15" customHeight="1" x14ac:dyDescent="0.25">
      <c r="A930" s="79"/>
      <c r="B930" s="70"/>
      <c r="C930" s="123"/>
      <c r="D930" s="73"/>
      <c r="E930" s="126"/>
      <c r="F930" s="125"/>
    </row>
    <row r="931" spans="1:6" ht="15" customHeight="1" x14ac:dyDescent="0.25">
      <c r="A931" s="79"/>
      <c r="B931" s="70"/>
      <c r="C931" s="123"/>
      <c r="D931" s="73"/>
      <c r="E931" s="126"/>
      <c r="F931" s="125"/>
    </row>
    <row r="932" spans="1:6" ht="15" customHeight="1" x14ac:dyDescent="0.25">
      <c r="A932" s="79"/>
      <c r="B932" s="70"/>
      <c r="C932" s="123"/>
      <c r="D932" s="73"/>
      <c r="E932" s="126"/>
      <c r="F932" s="125"/>
    </row>
    <row r="933" spans="1:6" ht="15" customHeight="1" x14ac:dyDescent="0.25">
      <c r="A933" s="79"/>
      <c r="B933" s="70"/>
      <c r="C933" s="123"/>
      <c r="D933" s="73"/>
      <c r="E933" s="126"/>
      <c r="F933" s="125"/>
    </row>
    <row r="934" spans="1:6" ht="15" customHeight="1" x14ac:dyDescent="0.25">
      <c r="A934" s="79"/>
      <c r="B934" s="70"/>
      <c r="C934" s="123"/>
      <c r="D934" s="73"/>
      <c r="E934" s="126"/>
      <c r="F934" s="125"/>
    </row>
    <row r="935" spans="1:6" ht="15" customHeight="1" x14ac:dyDescent="0.25">
      <c r="A935" s="69"/>
      <c r="B935" s="70"/>
      <c r="C935" s="123"/>
      <c r="D935" s="123"/>
      <c r="E935" s="126"/>
      <c r="F935" s="125"/>
    </row>
    <row r="936" spans="1:6" ht="15" customHeight="1" x14ac:dyDescent="0.25">
      <c r="A936" s="79"/>
      <c r="B936" s="70"/>
      <c r="C936" s="123"/>
      <c r="D936" s="73"/>
      <c r="E936" s="126"/>
      <c r="F936" s="125"/>
    </row>
    <row r="937" spans="1:6" ht="15" customHeight="1" x14ac:dyDescent="0.25">
      <c r="A937" s="79"/>
      <c r="B937" s="70"/>
      <c r="C937" s="123"/>
      <c r="D937" s="73"/>
      <c r="E937" s="126"/>
      <c r="F937" s="125"/>
    </row>
    <row r="938" spans="1:6" ht="15" customHeight="1" x14ac:dyDescent="0.25">
      <c r="A938" s="79"/>
      <c r="B938" s="70"/>
      <c r="C938" s="123"/>
      <c r="D938" s="73"/>
      <c r="E938" s="126"/>
      <c r="F938" s="125"/>
    </row>
    <row r="939" spans="1:6" ht="15" customHeight="1" x14ac:dyDescent="0.25">
      <c r="A939" s="79"/>
      <c r="B939" s="70"/>
      <c r="C939" s="123"/>
      <c r="D939" s="73"/>
      <c r="E939" s="126"/>
      <c r="F939" s="125"/>
    </row>
    <row r="940" spans="1:6" ht="15" customHeight="1" x14ac:dyDescent="0.25">
      <c r="A940" s="79"/>
      <c r="B940" s="70"/>
      <c r="C940" s="123"/>
      <c r="D940" s="73"/>
      <c r="E940" s="126"/>
      <c r="F940" s="125"/>
    </row>
    <row r="941" spans="1:6" ht="15" customHeight="1" x14ac:dyDescent="0.25">
      <c r="A941" s="79"/>
      <c r="B941" s="70"/>
      <c r="C941" s="123"/>
      <c r="D941" s="73"/>
      <c r="E941" s="126"/>
      <c r="F941" s="125"/>
    </row>
    <row r="942" spans="1:6" ht="15" customHeight="1" x14ac:dyDescent="0.25">
      <c r="A942" s="79"/>
      <c r="B942" s="70"/>
      <c r="C942" s="123"/>
      <c r="D942" s="73"/>
      <c r="E942" s="126"/>
      <c r="F942" s="125"/>
    </row>
    <row r="943" spans="1:6" ht="15" customHeight="1" x14ac:dyDescent="0.25">
      <c r="A943" s="79"/>
      <c r="B943" s="70"/>
      <c r="C943" s="123"/>
      <c r="D943" s="73"/>
      <c r="E943" s="126"/>
      <c r="F943" s="125"/>
    </row>
    <row r="944" spans="1:6" ht="15" customHeight="1" x14ac:dyDescent="0.25">
      <c r="A944" s="69"/>
      <c r="B944" s="70"/>
      <c r="C944" s="123"/>
      <c r="D944" s="123"/>
      <c r="E944" s="126"/>
      <c r="F944" s="125"/>
    </row>
    <row r="945" spans="1:6" ht="15" customHeight="1" x14ac:dyDescent="0.25">
      <c r="A945" s="79"/>
      <c r="B945" s="70"/>
      <c r="C945" s="123"/>
      <c r="D945" s="73"/>
      <c r="E945" s="126"/>
      <c r="F945" s="125"/>
    </row>
    <row r="946" spans="1:6" ht="15" customHeight="1" x14ac:dyDescent="0.25">
      <c r="A946" s="79"/>
      <c r="B946" s="70"/>
      <c r="C946" s="123"/>
      <c r="D946" s="73"/>
      <c r="E946" s="126"/>
      <c r="F946" s="125"/>
    </row>
    <row r="947" spans="1:6" ht="15" customHeight="1" x14ac:dyDescent="0.25">
      <c r="A947" s="79"/>
      <c r="B947" s="70"/>
      <c r="C947" s="123"/>
      <c r="D947" s="73"/>
      <c r="E947" s="126"/>
      <c r="F947" s="125"/>
    </row>
    <row r="948" spans="1:6" ht="15" customHeight="1" x14ac:dyDescent="0.25">
      <c r="A948" s="79"/>
      <c r="B948" s="70"/>
      <c r="C948" s="123"/>
      <c r="D948" s="73"/>
      <c r="E948" s="126"/>
      <c r="F948" s="125"/>
    </row>
    <row r="949" spans="1:6" ht="15" customHeight="1" x14ac:dyDescent="0.25">
      <c r="A949" s="79"/>
      <c r="B949" s="70"/>
      <c r="C949" s="123"/>
      <c r="D949" s="73"/>
      <c r="E949" s="126"/>
      <c r="F949" s="125"/>
    </row>
    <row r="950" spans="1:6" ht="15" customHeight="1" x14ac:dyDescent="0.25">
      <c r="A950" s="79"/>
      <c r="B950" s="70"/>
      <c r="C950" s="123"/>
      <c r="D950" s="73"/>
      <c r="E950" s="126"/>
      <c r="F950" s="125"/>
    </row>
  </sheetData>
  <mergeCells count="4">
    <mergeCell ref="A1:F1"/>
    <mergeCell ref="A2:F2"/>
    <mergeCell ref="A4:B4"/>
    <mergeCell ref="A5:B5"/>
  </mergeCells>
  <pageMargins left="0.70833333333333304" right="0.70833333333333304" top="0.74791666666666701" bottom="0.74791666666666701" header="0.511811023622047" footer="0.511811023622047"/>
  <pageSetup paperSize="9" fitToHeight="0" orientation="portrait" horizontalDpi="300" verticalDpi="300"/>
  <ignoredErrors>
    <ignoredError sqref="A6:A64 A67:A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8</vt:i4>
      </vt:variant>
      <vt:variant>
        <vt:lpstr>Imenovani rasponi</vt:lpstr>
      </vt:variant>
      <vt:variant>
        <vt:i4>5</vt:i4>
      </vt:variant>
    </vt:vector>
  </HeadingPairs>
  <TitlesOfParts>
    <vt:vector size="13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 08006</vt:lpstr>
      <vt:lpstr>'A.1 PRIHODI EK'!Ispis_naslova</vt:lpstr>
      <vt:lpstr>'A.1 RASHODI EK'!Ispis_naslova</vt:lpstr>
      <vt:lpstr>'A.2 PRIHODI I RASHODI IF'!Ispis_naslova</vt:lpstr>
      <vt:lpstr>'B.1 RAČUN FINANC EK'!Ispis_naslova</vt:lpstr>
      <vt:lpstr>'II. POSEBNI DIO 08006'!Ispis_naslova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hd</dc:creator>
  <dc:description/>
  <cp:lastModifiedBy>Ivana Slavica</cp:lastModifiedBy>
  <cp:revision>0</cp:revision>
  <cp:lastPrinted>2026-07-15T12:36:33Z</cp:lastPrinted>
  <dcterms:created xsi:type="dcterms:W3CDTF">2024-02-22T20:30:43Z</dcterms:created>
  <dcterms:modified xsi:type="dcterms:W3CDTF">2026-07-17T10:03:34Z</dcterms:modified>
  <dc:language>en-US</dc:language>
</cp:coreProperties>
</file>