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e\Documents\Projekti\VUS\Financijska izvješća\financijski plan VUŠ 2024-2026\dostaviti MZO-usvojeno\"/>
    </mc:Choice>
  </mc:AlternateContent>
  <bookViews>
    <workbookView xWindow="0" yWindow="0" windowWidth="28800" windowHeight="12300"/>
  </bookViews>
  <sheets>
    <sheet name="FP - posebni dio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7" l="1"/>
  <c r="G16" i="7"/>
  <c r="D16" i="7" l="1"/>
  <c r="D15" i="7" s="1"/>
  <c r="D14" i="7" s="1"/>
  <c r="D57" i="7"/>
  <c r="D39" i="7"/>
  <c r="D34" i="7"/>
  <c r="D29" i="7"/>
  <c r="D56" i="7" l="1"/>
  <c r="D52" i="7"/>
  <c r="D33" i="7"/>
  <c r="C46" i="7" l="1"/>
  <c r="C42" i="7"/>
  <c r="C31" i="7"/>
  <c r="C41" i="7" l="1"/>
  <c r="C34" i="7" l="1"/>
  <c r="C29" i="7"/>
  <c r="C28" i="7" l="1"/>
  <c r="C33" i="7"/>
  <c r="C50" i="7"/>
  <c r="C49" i="7" s="1"/>
  <c r="C27" i="7" l="1"/>
  <c r="C48" i="7"/>
  <c r="C57" i="7" l="1"/>
  <c r="C56" i="7" s="1"/>
  <c r="C52" i="7" s="1"/>
  <c r="C25" i="7" l="1"/>
  <c r="C21" i="7"/>
  <c r="C20" i="7" l="1"/>
  <c r="C19" i="7" s="1"/>
  <c r="C16" i="7"/>
  <c r="C15" i="7" s="1"/>
  <c r="C14" i="7" l="1"/>
  <c r="D49" i="7"/>
  <c r="C13" i="7" l="1"/>
  <c r="F50" i="7"/>
  <c r="F49" i="7" s="1"/>
  <c r="G50" i="7"/>
  <c r="G49" i="7" s="1"/>
  <c r="E50" i="7"/>
  <c r="E49" i="7" s="1"/>
  <c r="E29" i="7"/>
  <c r="F29" i="7"/>
  <c r="G29" i="7"/>
  <c r="E31" i="7"/>
  <c r="F31" i="7"/>
  <c r="G31" i="7"/>
  <c r="D31" i="7"/>
  <c r="D28" i="7" s="1"/>
  <c r="F39" i="7"/>
  <c r="G39" i="7"/>
  <c r="E39" i="7"/>
  <c r="G34" i="7"/>
  <c r="F34" i="7"/>
  <c r="E34" i="7"/>
  <c r="F33" i="7" l="1"/>
  <c r="G33" i="7"/>
  <c r="E33" i="7"/>
  <c r="G28" i="7"/>
  <c r="E48" i="7"/>
  <c r="F28" i="7"/>
  <c r="G48" i="7"/>
  <c r="E28" i="7"/>
  <c r="F48" i="7"/>
  <c r="G15" i="7"/>
  <c r="G14" i="7" s="1"/>
  <c r="F15" i="7"/>
  <c r="F14" i="7" s="1"/>
  <c r="E16" i="7"/>
  <c r="E15" i="7" s="1"/>
  <c r="E14" i="7" s="1"/>
  <c r="E25" i="7"/>
  <c r="F25" i="7"/>
  <c r="G25" i="7"/>
  <c r="D25" i="7"/>
  <c r="E21" i="7"/>
  <c r="F21" i="7"/>
  <c r="G21" i="7"/>
  <c r="D21" i="7"/>
  <c r="E27" i="7" l="1"/>
  <c r="E13" i="7" s="1"/>
  <c r="F27" i="7"/>
  <c r="G27" i="7"/>
  <c r="G13" i="7" s="1"/>
  <c r="D20" i="7"/>
  <c r="D19" i="7" s="1"/>
  <c r="D13" i="7" s="1"/>
  <c r="F13" i="7"/>
  <c r="G20" i="7"/>
  <c r="F20" i="7"/>
  <c r="E20" i="7"/>
</calcChain>
</file>

<file path=xl/sharedStrings.xml><?xml version="1.0" encoding="utf-8"?>
<sst xmlns="http://schemas.openxmlformats.org/spreadsheetml/2006/main" count="98" uniqueCount="47">
  <si>
    <t>Opći prihodi i primici</t>
  </si>
  <si>
    <t>A621148</t>
  </si>
  <si>
    <t>A622122</t>
  </si>
  <si>
    <t>PROGRAMSKO FINANCIRANJE JAVNIH VISOKIH UČILIŠTA</t>
  </si>
  <si>
    <t>43</t>
  </si>
  <si>
    <t>Ostali prihodi za posebne namjene</t>
  </si>
  <si>
    <t>Pomoći EU</t>
  </si>
  <si>
    <t>Ostale pomoći</t>
  </si>
  <si>
    <t>Donacije</t>
  </si>
  <si>
    <t>31</t>
  </si>
  <si>
    <t>Vlastiti prihodi</t>
  </si>
  <si>
    <t>A679094</t>
  </si>
  <si>
    <t>Mehanizam za oporavak i otpornost</t>
  </si>
  <si>
    <t>K679084</t>
  </si>
  <si>
    <t>OP KONKURENTNOST I KOHEZIJA 2014.-2020., PRIORITET 1, 9 i 10</t>
  </si>
  <si>
    <t>Europski fond za regionalni razvoj (ERDF)</t>
  </si>
  <si>
    <t>Fond solidarnosti Europske unije – potres</t>
  </si>
  <si>
    <t>32</t>
  </si>
  <si>
    <t>34</t>
  </si>
  <si>
    <t>42</t>
  </si>
  <si>
    <t>11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</si>
  <si>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</si>
  <si>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</si>
  <si>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</si>
  <si>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</si>
  <si>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</si>
  <si>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Pomoći dane u inozemstvo i unutar općeg proračuna</t>
  </si>
  <si>
    <t>Ostali rashodi</t>
  </si>
  <si>
    <t>52</t>
  </si>
  <si>
    <t>563</t>
  </si>
  <si>
    <t>3705</t>
  </si>
  <si>
    <t>VISOKO OBRAZOVANJE</t>
  </si>
  <si>
    <t>A818064</t>
  </si>
  <si>
    <t>ERASMUS - PROJEKTI  ZA KORISNIKE OBRAZOVANJE OD 2021. DO 2027.</t>
  </si>
  <si>
    <t>IZVRŠENJE
2022.</t>
  </si>
  <si>
    <t>TEKUĆI PLAN
2023.</t>
  </si>
  <si>
    <t>PLAN 
ZA 2024.</t>
  </si>
  <si>
    <t>PROJEKCIJA 
ZA 2025.</t>
  </si>
  <si>
    <t>PROJEKCIJA 
ZA 2026.</t>
  </si>
  <si>
    <t>VELEUČILIŠTE U ŠIBENIKU</t>
  </si>
  <si>
    <t>REDOVNA DJELATNOST VELEUČILIŠTA U ŠIBENIKU</t>
  </si>
  <si>
    <t>3</t>
  </si>
  <si>
    <t>Rashodi poslovanja</t>
  </si>
  <si>
    <t>4</t>
  </si>
  <si>
    <t>Rashodi za nabavu nefinancijske imovine</t>
  </si>
  <si>
    <t>REDOVNA DJELATNOST VELEUČILIŠTA U ŠIBENIKU (IZ EVIDENCIJSKIH PRIHODA)</t>
  </si>
  <si>
    <t>Europski fond za regionalni razvoj (EFRR)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</si>
</sst>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</fills>
  <borders count="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</cellStyleXfs>
  <cellXfs count="34">
    <xf numFmtId="0" fontId="0" fillId="0" borderId="0" xfId="0"/>
    <xf numFmtId="0" fontId="12" fillId="0" borderId="4" xfId="49" quotePrefix="1" applyFill="1" applyAlignment="1">
      <alignment horizontal="left" vertical="center" indent="5"/>
    </xf>
    <xf numFmtId="0" fontId="12" fillId="0" borderId="4" xfId="49" quotePrefix="1" applyFill="1">
      <alignment horizontal="left" vertical="center" indent="1"/>
    </xf>
    <xf numFmtId="0" fontId="12" fillId="0" borderId="4" xfId="49" quotePrefix="1" applyFill="1" applyAlignment="1">
      <alignment horizontal="left" vertical="center" indent="7"/>
    </xf>
    <xf numFmtId="0" fontId="12" fillId="0" borderId="4" xfId="49" quotePrefix="1" applyFill="1" applyAlignment="1">
      <alignment horizontal="left" vertical="center" indent="8"/>
    </xf>
    <xf numFmtId="3" fontId="12" fillId="0" borderId="4" xfId="50" applyNumberFormat="1" applyFill="1">
      <alignment horizontal="right" vertical="center"/>
    </xf>
    <xf numFmtId="0" fontId="13" fillId="0" borderId="4" xfId="49" quotePrefix="1" applyFont="1" applyFill="1" applyAlignment="1">
      <alignment horizontal="left" vertical="center" indent="5"/>
    </xf>
    <xf numFmtId="0" fontId="13" fillId="0" borderId="4" xfId="49" quotePrefix="1" applyFont="1" applyFill="1">
      <alignment horizontal="left" vertical="center" indent="1"/>
    </xf>
    <xf numFmtId="0" fontId="14" fillId="0" borderId="3" xfId="0" quotePrefix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2" fillId="0" borderId="4" xfId="49" quotePrefix="1" applyFill="1" applyAlignment="1">
      <alignment horizontal="left" vertical="center" indent="9"/>
    </xf>
    <xf numFmtId="0" fontId="12" fillId="0" borderId="4" xfId="49" quotePrefix="1" applyFill="1" applyBorder="1" applyAlignment="1">
      <alignment horizontal="left" vertical="center" indent="7"/>
    </xf>
    <xf numFmtId="0" fontId="12" fillId="0" borderId="4" xfId="49" quotePrefix="1" applyFill="1" applyBorder="1">
      <alignment horizontal="left" vertical="center" indent="1"/>
    </xf>
    <xf numFmtId="3" fontId="12" fillId="0" borderId="4" xfId="50" applyNumberFormat="1" applyFill="1" applyBorder="1">
      <alignment horizontal="right" vertical="center"/>
    </xf>
    <xf numFmtId="0" fontId="12" fillId="0" borderId="5" xfId="49" quotePrefix="1" applyFill="1" applyBorder="1" applyAlignment="1">
      <alignment horizontal="left" vertical="center" indent="7"/>
    </xf>
    <xf numFmtId="0" fontId="12" fillId="0" borderId="5" xfId="49" quotePrefix="1" applyFill="1" applyBorder="1">
      <alignment horizontal="left" vertical="center" indent="1"/>
    </xf>
    <xf numFmtId="3" fontId="12" fillId="0" borderId="5" xfId="50" applyNumberFormat="1" applyFill="1" applyBorder="1">
      <alignment horizontal="right" vertical="center"/>
    </xf>
    <xf numFmtId="0" fontId="12" fillId="0" borderId="4" xfId="49" quotePrefix="1" applyFill="1" applyAlignment="1">
      <alignment horizontal="left" vertical="center" wrapText="1" indent="1"/>
    </xf>
    <xf numFmtId="3" fontId="0" fillId="0" borderId="0" xfId="0" applyNumberFormat="1" applyFill="1"/>
    <xf numFmtId="3" fontId="13" fillId="0" borderId="4" xfId="50" applyNumberFormat="1" applyFont="1" applyFill="1">
      <alignment horizontal="right" vertical="center"/>
    </xf>
    <xf numFmtId="0" fontId="15" fillId="0" borderId="0" xfId="0" applyFont="1" applyFill="1"/>
    <xf numFmtId="0" fontId="1" fillId="0" borderId="6" xfId="6" quotePrefix="1" applyFont="1" applyFill="1" applyBorder="1" applyAlignment="1">
      <alignment horizontal="left" vertical="center" indent="4"/>
    </xf>
    <xf numFmtId="0" fontId="1" fillId="0" borderId="6" xfId="6" quotePrefix="1" applyFont="1" applyFill="1" applyBorder="1" applyAlignment="1">
      <alignment horizontal="left" vertical="center" indent="1"/>
    </xf>
    <xf numFmtId="3" fontId="13" fillId="0" borderId="7" xfId="50" applyNumberFormat="1" applyFont="1" applyFill="1" applyBorder="1">
      <alignment horizontal="right" vertical="center"/>
    </xf>
    <xf numFmtId="0" fontId="13" fillId="0" borderId="4" xfId="49" quotePrefix="1" applyFont="1" applyFill="1" applyAlignment="1">
      <alignment horizontal="center" vertical="center"/>
    </xf>
    <xf numFmtId="0" fontId="13" fillId="0" borderId="4" xfId="49" quotePrefix="1" applyFont="1" applyFill="1" applyAlignment="1">
      <alignment horizontal="left" vertical="center" wrapText="1" indent="1"/>
    </xf>
    <xf numFmtId="0" fontId="16" fillId="0" borderId="4" xfId="49" quotePrefix="1" applyFont="1" applyFill="1" applyAlignment="1">
      <alignment horizontal="left" vertical="center" wrapText="1" indent="1"/>
    </xf>
    <xf numFmtId="0" fontId="16" fillId="0" borderId="4" xfId="49" quotePrefix="1" applyFont="1" applyFill="1" applyAlignment="1">
      <alignment horizontal="left" vertical="center" indent="7"/>
    </xf>
    <xf numFmtId="3" fontId="16" fillId="0" borderId="4" xfId="50" applyNumberFormat="1" applyFont="1" applyFill="1">
      <alignment horizontal="right" vertical="center"/>
    </xf>
    <xf numFmtId="3" fontId="17" fillId="0" borderId="7" xfId="50" applyNumberFormat="1" applyFont="1" applyFill="1" applyBorder="1">
      <alignment horizontal="right" vertical="center"/>
    </xf>
    <xf numFmtId="0" fontId="16" fillId="0" borderId="4" xfId="49" quotePrefix="1" applyFont="1" applyFill="1" applyAlignment="1">
      <alignment horizontal="left" vertical="center" indent="8"/>
    </xf>
    <xf numFmtId="0" fontId="16" fillId="0" borderId="4" xfId="49" quotePrefix="1" applyFont="1" applyFill="1" applyAlignment="1">
      <alignment horizontal="left" vertical="center" indent="9"/>
    </xf>
    <xf numFmtId="3" fontId="15" fillId="0" borderId="0" xfId="0" applyNumberFormat="1" applyFont="1" applyFill="1"/>
  </cellXfs>
  <cellStyles count="51">
    <cellStyle name="Normal" xfId="0" builtinId="0"/>
    <cellStyle name="Normal 2" xfId="3"/>
    <cellStyle name="SAPBEXaggData" xfId="5"/>
    <cellStyle name="SAPBEXaggData 2" xfId="45"/>
    <cellStyle name="SAPBEXaggDataEmph" xfId="9"/>
    <cellStyle name="SAPBEXaggItem" xfId="10"/>
    <cellStyle name="SAPBEXaggItem 2" xfId="44"/>
    <cellStyle name="SAPBEXaggItemX" xfId="11"/>
    <cellStyle name="SAPBEXchaText" xfId="1"/>
    <cellStyle name="SAPBEXchaText 2" xfId="41"/>
    <cellStyle name="SAPBEXexcBad7" xfId="12"/>
    <cellStyle name="SAPBEXexcBad8" xfId="13"/>
    <cellStyle name="SAPBEXexcBad9" xfId="14"/>
    <cellStyle name="SAPBEXexcCritical4" xfId="15"/>
    <cellStyle name="SAPBEXexcCritical5" xfId="16"/>
    <cellStyle name="SAPBEXexcCritical6" xfId="17"/>
    <cellStyle name="SAPBEXexcGood1" xfId="18"/>
    <cellStyle name="SAPBEXexcGood2" xfId="19"/>
    <cellStyle name="SAPBEXexcGood3" xfId="20"/>
    <cellStyle name="SAPBEXfilterDrill" xfId="21"/>
    <cellStyle name="SAPBEXfilterItem" xfId="22"/>
    <cellStyle name="SAPBEXfilterText" xfId="23"/>
    <cellStyle name="SAPBEXformats" xfId="24"/>
    <cellStyle name="SAPBEXformats 2" xfId="43"/>
    <cellStyle name="SAPBEXheaderItem" xfId="25"/>
    <cellStyle name="SAPBEXheaderText" xfId="26"/>
    <cellStyle name="SAPBEXHLevel0" xfId="27"/>
    <cellStyle name="SAPBEXHLevel0 2" xfId="46"/>
    <cellStyle name="SAPBEXHLevel0X" xfId="28"/>
    <cellStyle name="SAPBEXHLevel1" xfId="4"/>
    <cellStyle name="SAPBEXHLevel1 2" xfId="47"/>
    <cellStyle name="SAPBEXHLevel1X" xfId="29"/>
    <cellStyle name="SAPBEXHLevel2" xfId="6"/>
    <cellStyle name="SAPBEXHLevel2 2" xfId="48"/>
    <cellStyle name="SAPBEXHLevel2X" xfId="30"/>
    <cellStyle name="SAPBEXHLevel3" xfId="7"/>
    <cellStyle name="SAPBEXHLevel3 2" xfId="49"/>
    <cellStyle name="SAPBEXHLevel3X" xfId="31"/>
    <cellStyle name="SAPBEXinputData" xfId="32"/>
    <cellStyle name="SAPBEXresData" xfId="33"/>
    <cellStyle name="SAPBEXresDataEmph" xfId="34"/>
    <cellStyle name="SAPBEXresItem" xfId="35"/>
    <cellStyle name="SAPBEXresItemX" xfId="36"/>
    <cellStyle name="SAPBEXstdData" xfId="8"/>
    <cellStyle name="SAPBEXstdData 2" xfId="50"/>
    <cellStyle name="SAPBEXstdDataEmph" xfId="37"/>
    <cellStyle name="SAPBEXstdItem" xfId="2"/>
    <cellStyle name="SAPBEXstdItem 2" xfId="42"/>
    <cellStyle name="SAPBEXstdItemX" xfId="38"/>
    <cellStyle name="SAPBEXtitle" xfId="39"/>
    <cellStyle name="SAPBEXundefined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abSelected="1" zoomScale="130" zoomScaleNormal="13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G19" sqref="G19"/>
    </sheetView>
  </sheetViews>
  <sheetFormatPr defaultRowHeight="15" x14ac:dyDescent="0.25"/>
  <cols>
    <col min="1" max="1" width="17.28515625" style="10" customWidth="1"/>
    <col min="2" max="2" width="45.7109375" style="10" customWidth="1"/>
    <col min="3" max="7" width="13.28515625" style="10" customWidth="1"/>
    <col min="8" max="9" width="9.140625" style="10"/>
    <col min="10" max="10" width="11.140625" style="10" customWidth="1"/>
    <col min="11" max="11" width="10.140625" style="10" customWidth="1"/>
    <col min="12" max="16384" width="9.140625" style="10"/>
  </cols>
  <sheetData>
    <row r="1" spans="1:11" x14ac:dyDescent="0.25">
      <c r="C1" s="19"/>
      <c r="D1" s="19"/>
    </row>
    <row r="2" spans="1:11" x14ac:dyDescent="0.25">
      <c r="C2" s="19"/>
      <c r="D2" s="19"/>
    </row>
    <row r="3" spans="1:11" ht="38.25" x14ac:dyDescent="0.25">
      <c r="A3" s="8">
        <v>22824</v>
      </c>
      <c r="B3" s="8" t="s">
        <v>39</v>
      </c>
      <c r="C3" s="8" t="s">
        <v>34</v>
      </c>
      <c r="D3" s="8" t="s">
        <v>35</v>
      </c>
      <c r="E3" s="9" t="s">
        <v>36</v>
      </c>
      <c r="F3" s="9" t="s">
        <v>37</v>
      </c>
      <c r="G3" s="9" t="s">
        <v>38</v>
      </c>
    </row>
    <row r="4" spans="1:11" x14ac:dyDescent="0.25">
      <c r="A4" s="3">
        <v>11</v>
      </c>
      <c r="B4" s="2" t="s">
        <v>0</v>
      </c>
      <c r="C4" s="5">
        <v>2260140</v>
      </c>
      <c r="D4" s="5">
        <v>1497286</v>
      </c>
      <c r="E4" s="5">
        <v>1544130</v>
      </c>
      <c r="F4" s="5">
        <v>1611114.0484261191</v>
      </c>
      <c r="G4" s="5">
        <v>1610544.3172311592</v>
      </c>
    </row>
    <row r="5" spans="1:11" x14ac:dyDescent="0.25">
      <c r="A5" s="3">
        <v>31</v>
      </c>
      <c r="B5" s="2" t="s">
        <v>10</v>
      </c>
      <c r="C5" s="5">
        <v>68358</v>
      </c>
      <c r="D5" s="5">
        <v>20000</v>
      </c>
      <c r="E5" s="5">
        <v>25000</v>
      </c>
      <c r="F5" s="5">
        <v>30000</v>
      </c>
      <c r="G5" s="5">
        <v>35000.274999999994</v>
      </c>
    </row>
    <row r="6" spans="1:11" x14ac:dyDescent="0.25">
      <c r="A6" s="3">
        <v>43</v>
      </c>
      <c r="B6" s="2" t="s">
        <v>5</v>
      </c>
      <c r="C6" s="5">
        <v>324472</v>
      </c>
      <c r="D6" s="5">
        <v>266700</v>
      </c>
      <c r="E6" s="5">
        <v>307000.39999999997</v>
      </c>
      <c r="F6" s="5">
        <v>329999.95550000004</v>
      </c>
      <c r="G6" s="5">
        <v>349999.51556249999</v>
      </c>
    </row>
    <row r="7" spans="1:11" x14ac:dyDescent="0.25">
      <c r="A7" s="3">
        <v>51</v>
      </c>
      <c r="B7" s="2" t="s">
        <v>6</v>
      </c>
      <c r="C7" s="5"/>
      <c r="D7" s="5"/>
      <c r="E7" s="5"/>
      <c r="F7" s="5"/>
      <c r="G7" s="5"/>
    </row>
    <row r="8" spans="1:11" x14ac:dyDescent="0.25">
      <c r="A8" s="3">
        <v>52</v>
      </c>
      <c r="B8" s="2" t="s">
        <v>7</v>
      </c>
      <c r="C8" s="5">
        <v>562870</v>
      </c>
      <c r="D8" s="5">
        <v>66565</v>
      </c>
      <c r="E8" s="5">
        <v>54690</v>
      </c>
      <c r="F8" s="5">
        <v>12699</v>
      </c>
      <c r="G8" s="5">
        <v>3608</v>
      </c>
    </row>
    <row r="9" spans="1:11" x14ac:dyDescent="0.25">
      <c r="A9" s="3">
        <v>61</v>
      </c>
      <c r="B9" s="2" t="s">
        <v>8</v>
      </c>
      <c r="C9" s="5"/>
      <c r="D9" s="5"/>
      <c r="E9" s="5"/>
      <c r="F9" s="5"/>
      <c r="G9" s="5"/>
    </row>
    <row r="10" spans="1:11" x14ac:dyDescent="0.25">
      <c r="A10" s="3">
        <v>581</v>
      </c>
      <c r="B10" s="2" t="s">
        <v>12</v>
      </c>
      <c r="C10" s="5"/>
      <c r="D10" s="5"/>
      <c r="E10" s="5"/>
      <c r="F10" s="5"/>
      <c r="G10" s="5"/>
    </row>
    <row r="11" spans="1:11" x14ac:dyDescent="0.25">
      <c r="A11" s="12">
        <v>5761</v>
      </c>
      <c r="B11" s="13" t="s">
        <v>16</v>
      </c>
      <c r="C11" s="14"/>
      <c r="D11" s="14"/>
      <c r="E11" s="14"/>
      <c r="F11" s="14"/>
      <c r="G11" s="14"/>
    </row>
    <row r="12" spans="1:11" x14ac:dyDescent="0.25">
      <c r="A12" s="15">
        <v>563</v>
      </c>
      <c r="B12" s="16" t="s">
        <v>15</v>
      </c>
      <c r="C12" s="17">
        <v>2162120</v>
      </c>
      <c r="D12" s="17">
        <v>3783309</v>
      </c>
      <c r="E12" s="17"/>
      <c r="F12" s="17"/>
      <c r="G12" s="17"/>
    </row>
    <row r="13" spans="1:11" s="21" customFormat="1" x14ac:dyDescent="0.25">
      <c r="A13" s="22" t="s">
        <v>30</v>
      </c>
      <c r="B13" s="23" t="s">
        <v>31</v>
      </c>
      <c r="C13" s="24">
        <f>C14+C19+C27+C48+C52</f>
        <v>5377960.1307684649</v>
      </c>
      <c r="D13" s="30">
        <f>D14+D19+D27+D48+D52</f>
        <v>3850550.9282201296</v>
      </c>
      <c r="E13" s="30">
        <f>E14+E19+E27+E48+E52</f>
        <v>1930820.4</v>
      </c>
      <c r="F13" s="30">
        <f>F14+F19+F27+F48+F52</f>
        <v>1983813.2084261193</v>
      </c>
      <c r="G13" s="30">
        <f>G14+G19+G27+G48+G52</f>
        <v>1999152.107793659</v>
      </c>
    </row>
    <row r="14" spans="1:11" s="21" customFormat="1" x14ac:dyDescent="0.25">
      <c r="A14" s="6" t="s">
        <v>1</v>
      </c>
      <c r="B14" s="7" t="s">
        <v>40</v>
      </c>
      <c r="C14" s="20">
        <f>SUM(C15)</f>
        <v>1100062.95</v>
      </c>
      <c r="D14" s="20">
        <f>SUM(D15)</f>
        <v>1301683.3205950574</v>
      </c>
      <c r="E14" s="20">
        <f>SUM(E15)</f>
        <v>1348354</v>
      </c>
      <c r="F14" s="20">
        <f>SUM(F15)</f>
        <v>1415338.0484261191</v>
      </c>
      <c r="G14" s="20">
        <f>SUM(G15)</f>
        <v>1414768.317231159</v>
      </c>
      <c r="J14" s="33"/>
      <c r="K14" s="33"/>
    </row>
    <row r="15" spans="1:11" x14ac:dyDescent="0.25">
      <c r="A15" s="3" t="s">
        <v>20</v>
      </c>
      <c r="B15" s="2" t="s">
        <v>0</v>
      </c>
      <c r="C15" s="5">
        <f>SUM(C16)</f>
        <v>1100062.95</v>
      </c>
      <c r="D15" s="5">
        <f>D16</f>
        <v>1301683.3205950574</v>
      </c>
      <c r="E15" s="5">
        <f>E16</f>
        <v>1348354</v>
      </c>
      <c r="F15" s="5">
        <f>F16</f>
        <v>1415338.0484261191</v>
      </c>
      <c r="G15" s="5">
        <f>G16</f>
        <v>1414768.317231159</v>
      </c>
    </row>
    <row r="16" spans="1:11" x14ac:dyDescent="0.25">
      <c r="A16" s="4" t="s">
        <v>41</v>
      </c>
      <c r="B16" s="2" t="s">
        <v>42</v>
      </c>
      <c r="C16" s="5">
        <f>SUM(C17:C18)</f>
        <v>1100062.95</v>
      </c>
      <c r="D16" s="5">
        <f>SUM(D17:D18)</f>
        <v>1301683.3205950574</v>
      </c>
      <c r="E16" s="5">
        <f>SUM(E17:E18)</f>
        <v>1348354</v>
      </c>
      <c r="F16" s="5">
        <f>SUM(F17:F18)</f>
        <v>1415338.0484261191</v>
      </c>
      <c r="G16" s="5">
        <f>SUM(G17:G18)</f>
        <v>1414768.317231159</v>
      </c>
      <c r="J16" s="19"/>
      <c r="K16" s="19"/>
    </row>
    <row r="17" spans="1:7" x14ac:dyDescent="0.25">
      <c r="A17" s="11" t="s">
        <v>9</v>
      </c>
      <c r="B17" s="2" t="s">
        <v>22</v>
      </c>
      <c r="C17" s="5">
        <v>1083213.46</v>
      </c>
      <c r="D17" s="5">
        <v>1282804.2527199336</v>
      </c>
      <c r="E17" s="5">
        <v>1329968.2253358092</v>
      </c>
      <c r="F17" s="5">
        <v>1396035.6822476827</v>
      </c>
      <c r="G17" s="5">
        <v>1395470.5131123932</v>
      </c>
    </row>
    <row r="18" spans="1:7" x14ac:dyDescent="0.25">
      <c r="A18" s="11" t="s">
        <v>17</v>
      </c>
      <c r="B18" s="2" t="s">
        <v>21</v>
      </c>
      <c r="C18" s="5">
        <v>16849.490000000002</v>
      </c>
      <c r="D18" s="5">
        <v>18879.067875123732</v>
      </c>
      <c r="E18" s="5">
        <v>18385.774664190758</v>
      </c>
      <c r="F18" s="5">
        <v>19302.366178436463</v>
      </c>
      <c r="G18" s="5">
        <v>19297.80411876586</v>
      </c>
    </row>
    <row r="19" spans="1:7" s="21" customFormat="1" x14ac:dyDescent="0.25">
      <c r="A19" s="6" t="s">
        <v>2</v>
      </c>
      <c r="B19" s="7" t="s">
        <v>3</v>
      </c>
      <c r="C19" s="20">
        <f>C20</f>
        <v>202624.18076846501</v>
      </c>
      <c r="D19" s="20">
        <f>D20</f>
        <v>195602.60762507183</v>
      </c>
      <c r="E19" s="20">
        <v>195776</v>
      </c>
      <c r="F19" s="20">
        <v>195776</v>
      </c>
      <c r="G19" s="20">
        <v>195776</v>
      </c>
    </row>
    <row r="20" spans="1:7" x14ac:dyDescent="0.25">
      <c r="A20" s="3" t="s">
        <v>20</v>
      </c>
      <c r="B20" s="2" t="s">
        <v>0</v>
      </c>
      <c r="C20" s="5">
        <f>C21+C25</f>
        <v>202624.18076846501</v>
      </c>
      <c r="D20" s="5">
        <f>D21+D25</f>
        <v>195602.60762507183</v>
      </c>
      <c r="E20" s="5">
        <f>E21+E25</f>
        <v>195776</v>
      </c>
      <c r="F20" s="5">
        <f t="shared" ref="F20:G20" si="0">F21+F25</f>
        <v>195775.99999999997</v>
      </c>
      <c r="G20" s="5">
        <f t="shared" si="0"/>
        <v>195776</v>
      </c>
    </row>
    <row r="21" spans="1:7" x14ac:dyDescent="0.25">
      <c r="A21" s="4" t="s">
        <v>41</v>
      </c>
      <c r="B21" s="2" t="s">
        <v>42</v>
      </c>
      <c r="C21" s="5">
        <f>SUM(C22:C24)</f>
        <v>147017.65803968412</v>
      </c>
      <c r="D21" s="5">
        <f>SUM(D22:D24)</f>
        <v>142769.53670999905</v>
      </c>
      <c r="E21" s="5">
        <f t="shared" ref="E21:G21" si="1">SUM(E22:E24)</f>
        <v>189060.19038099897</v>
      </c>
      <c r="F21" s="5">
        <f t="shared" si="1"/>
        <v>174655.49133290397</v>
      </c>
      <c r="G21" s="5">
        <f t="shared" si="1"/>
        <v>180253.76878956842</v>
      </c>
    </row>
    <row r="22" spans="1:7" x14ac:dyDescent="0.25">
      <c r="A22" s="11" t="s">
        <v>17</v>
      </c>
      <c r="B22" s="2" t="s">
        <v>21</v>
      </c>
      <c r="C22" s="5">
        <v>128436.65803968412</v>
      </c>
      <c r="D22" s="5">
        <v>126896.14465326541</v>
      </c>
      <c r="E22" s="5">
        <v>171599.45911859194</v>
      </c>
      <c r="F22" s="5">
        <v>157107.45641418491</v>
      </c>
      <c r="G22" s="5">
        <v>162617.99369625578</v>
      </c>
    </row>
    <row r="23" spans="1:7" ht="22.5" x14ac:dyDescent="0.25">
      <c r="A23" s="11">
        <v>37</v>
      </c>
      <c r="B23" s="18" t="s">
        <v>24</v>
      </c>
      <c r="C23" s="5">
        <v>17918</v>
      </c>
      <c r="D23" s="5">
        <v>8787.0866882154078</v>
      </c>
      <c r="E23" s="5">
        <v>9665.79535703695</v>
      </c>
      <c r="F23" s="5">
        <v>9714.1243338221338</v>
      </c>
      <c r="G23" s="5">
        <v>9762.6949554912426</v>
      </c>
    </row>
    <row r="24" spans="1:7" x14ac:dyDescent="0.25">
      <c r="A24" s="11">
        <v>38</v>
      </c>
      <c r="B24" s="2" t="s">
        <v>27</v>
      </c>
      <c r="C24" s="5">
        <v>663</v>
      </c>
      <c r="D24" s="5">
        <v>7086.3053685182422</v>
      </c>
      <c r="E24" s="5">
        <v>7794.9359053700673</v>
      </c>
      <c r="F24" s="5">
        <v>7833.9105848969166</v>
      </c>
      <c r="G24" s="5">
        <v>7873.0801378214001</v>
      </c>
    </row>
    <row r="25" spans="1:7" x14ac:dyDescent="0.25">
      <c r="A25" s="4" t="s">
        <v>43</v>
      </c>
      <c r="B25" s="2" t="s">
        <v>44</v>
      </c>
      <c r="C25" s="5">
        <f>SUM(C26)</f>
        <v>55606.522728780896</v>
      </c>
      <c r="D25" s="5">
        <f>D26</f>
        <v>52833.070915072763</v>
      </c>
      <c r="E25" s="5">
        <f t="shared" ref="E25:G25" si="2">E26</f>
        <v>6715.8096190010147</v>
      </c>
      <c r="F25" s="5">
        <f t="shared" si="2"/>
        <v>21120.508667096012</v>
      </c>
      <c r="G25" s="5">
        <f t="shared" si="2"/>
        <v>15522.231210431582</v>
      </c>
    </row>
    <row r="26" spans="1:7" x14ac:dyDescent="0.25">
      <c r="A26" s="11">
        <v>42</v>
      </c>
      <c r="B26" s="2" t="s">
        <v>25</v>
      </c>
      <c r="C26" s="5">
        <v>55606.522728780896</v>
      </c>
      <c r="D26" s="5">
        <v>52833.070915072763</v>
      </c>
      <c r="E26" s="5">
        <v>6715.8096190010147</v>
      </c>
      <c r="F26" s="5">
        <v>21120.508667096012</v>
      </c>
      <c r="G26" s="5">
        <v>15522.231210431582</v>
      </c>
    </row>
    <row r="27" spans="1:7" s="21" customFormat="1" ht="22.5" x14ac:dyDescent="0.25">
      <c r="A27" s="25" t="s">
        <v>11</v>
      </c>
      <c r="B27" s="26" t="s">
        <v>45</v>
      </c>
      <c r="C27" s="20">
        <f>C28+C33+C41</f>
        <v>899135</v>
      </c>
      <c r="D27" s="20">
        <v>286700</v>
      </c>
      <c r="E27" s="20">
        <f>E28+E33</f>
        <v>332000.39999999997</v>
      </c>
      <c r="F27" s="20">
        <f t="shared" ref="F27:G27" si="3">F28+F33</f>
        <v>359999.95550000004</v>
      </c>
      <c r="G27" s="20">
        <f t="shared" si="3"/>
        <v>384999.79056250001</v>
      </c>
    </row>
    <row r="28" spans="1:7" x14ac:dyDescent="0.25">
      <c r="A28" s="3">
        <v>31</v>
      </c>
      <c r="B28" s="2" t="s">
        <v>10</v>
      </c>
      <c r="C28" s="5">
        <f>C29+C31</f>
        <v>68358</v>
      </c>
      <c r="D28" s="5">
        <f>D29+D31</f>
        <v>20000</v>
      </c>
      <c r="E28" s="5">
        <f>E29+E31</f>
        <v>25000</v>
      </c>
      <c r="F28" s="5">
        <f>F29+F31</f>
        <v>30000</v>
      </c>
      <c r="G28" s="5">
        <f>G29+G31</f>
        <v>35000.274999999994</v>
      </c>
    </row>
    <row r="29" spans="1:7" x14ac:dyDescent="0.25">
      <c r="A29" s="4" t="s">
        <v>41</v>
      </c>
      <c r="B29" s="2" t="s">
        <v>42</v>
      </c>
      <c r="C29" s="5">
        <f>SUM(C30)</f>
        <v>18358</v>
      </c>
      <c r="D29" s="5">
        <f t="shared" ref="D29:G29" si="4">SUM(D30)</f>
        <v>10000</v>
      </c>
      <c r="E29" s="5">
        <f t="shared" si="4"/>
        <v>11000</v>
      </c>
      <c r="F29" s="5">
        <f t="shared" si="4"/>
        <v>13418</v>
      </c>
      <c r="G29" s="5">
        <f t="shared" si="4"/>
        <v>11110.274999999998</v>
      </c>
    </row>
    <row r="30" spans="1:7" x14ac:dyDescent="0.25">
      <c r="A30" s="11" t="s">
        <v>17</v>
      </c>
      <c r="B30" s="2" t="s">
        <v>21</v>
      </c>
      <c r="C30" s="5">
        <v>18358</v>
      </c>
      <c r="D30" s="5">
        <v>10000</v>
      </c>
      <c r="E30" s="5">
        <v>11000</v>
      </c>
      <c r="F30" s="5">
        <v>13418</v>
      </c>
      <c r="G30" s="5">
        <v>11110.274999999998</v>
      </c>
    </row>
    <row r="31" spans="1:7" x14ac:dyDescent="0.25">
      <c r="A31" s="4" t="s">
        <v>43</v>
      </c>
      <c r="B31" s="2" t="s">
        <v>44</v>
      </c>
      <c r="C31" s="5">
        <f>SUM(C32)</f>
        <v>50000</v>
      </c>
      <c r="D31" s="5">
        <f>SUM(D32)</f>
        <v>10000</v>
      </c>
      <c r="E31" s="5">
        <f t="shared" ref="E31:G31" si="5">SUM(E32)</f>
        <v>14000</v>
      </c>
      <c r="F31" s="5">
        <f t="shared" si="5"/>
        <v>16582</v>
      </c>
      <c r="G31" s="5">
        <f t="shared" si="5"/>
        <v>23890</v>
      </c>
    </row>
    <row r="32" spans="1:7" x14ac:dyDescent="0.25">
      <c r="A32" s="11" t="s">
        <v>19</v>
      </c>
      <c r="B32" s="2" t="s">
        <v>25</v>
      </c>
      <c r="C32" s="5">
        <v>50000</v>
      </c>
      <c r="D32" s="5">
        <v>10000</v>
      </c>
      <c r="E32" s="5">
        <v>14000</v>
      </c>
      <c r="F32" s="5">
        <v>16582</v>
      </c>
      <c r="G32" s="5">
        <v>23890</v>
      </c>
    </row>
    <row r="33" spans="1:7" x14ac:dyDescent="0.25">
      <c r="A33" s="3" t="s">
        <v>4</v>
      </c>
      <c r="B33" s="2" t="s">
        <v>5</v>
      </c>
      <c r="C33" s="5">
        <f>C34+C39</f>
        <v>324472</v>
      </c>
      <c r="D33" s="5">
        <f>D34+D39</f>
        <v>266700</v>
      </c>
      <c r="E33" s="5">
        <f>E34+E39</f>
        <v>307000.39999999997</v>
      </c>
      <c r="F33" s="5">
        <f>F34+F39</f>
        <v>329999.95550000004</v>
      </c>
      <c r="G33" s="5">
        <f>G34+G39</f>
        <v>349999.51556249999</v>
      </c>
    </row>
    <row r="34" spans="1:7" x14ac:dyDescent="0.25">
      <c r="A34" s="4" t="s">
        <v>41</v>
      </c>
      <c r="B34" s="2" t="s">
        <v>42</v>
      </c>
      <c r="C34" s="5">
        <f>SUM(C35:C38)</f>
        <v>324472</v>
      </c>
      <c r="D34" s="5">
        <f>SUM(D35:D38)</f>
        <v>247207</v>
      </c>
      <c r="E34" s="5">
        <f>SUM(E35:E38)</f>
        <v>285558.09999999998</v>
      </c>
      <c r="F34" s="5">
        <f>SUM(F35:F38)</f>
        <v>308450.44400000002</v>
      </c>
      <c r="G34" s="5">
        <f>SUM(G35:G38)</f>
        <v>304741.51556249999</v>
      </c>
    </row>
    <row r="35" spans="1:7" x14ac:dyDescent="0.25">
      <c r="A35" s="11" t="s">
        <v>9</v>
      </c>
      <c r="B35" s="2" t="s">
        <v>22</v>
      </c>
      <c r="C35" s="5">
        <v>130862</v>
      </c>
      <c r="D35" s="5">
        <v>38640</v>
      </c>
      <c r="E35" s="5">
        <v>42504</v>
      </c>
      <c r="F35" s="5">
        <v>42716.51999999999</v>
      </c>
      <c r="G35" s="5">
        <v>42930.102599999984</v>
      </c>
    </row>
    <row r="36" spans="1:7" x14ac:dyDescent="0.25">
      <c r="A36" s="11" t="s">
        <v>17</v>
      </c>
      <c r="B36" s="2" t="s">
        <v>21</v>
      </c>
      <c r="C36" s="5">
        <v>179849</v>
      </c>
      <c r="D36" s="5">
        <v>204567</v>
      </c>
      <c r="E36" s="5">
        <v>238654.09999999995</v>
      </c>
      <c r="F36" s="5">
        <v>261311.924</v>
      </c>
      <c r="G36" s="5">
        <v>257367.30296249999</v>
      </c>
    </row>
    <row r="37" spans="1:7" x14ac:dyDescent="0.25">
      <c r="A37" s="11" t="s">
        <v>18</v>
      </c>
      <c r="B37" s="2" t="s">
        <v>23</v>
      </c>
      <c r="C37" s="5">
        <v>13761</v>
      </c>
      <c r="D37" s="5">
        <v>1333</v>
      </c>
      <c r="E37" s="5">
        <v>1466.3000000000002</v>
      </c>
      <c r="F37" s="5">
        <v>1473.6315</v>
      </c>
      <c r="G37" s="5">
        <v>1480.9996574999998</v>
      </c>
    </row>
    <row r="38" spans="1:7" x14ac:dyDescent="0.25">
      <c r="A38" s="11">
        <v>38</v>
      </c>
      <c r="B38" s="2" t="s">
        <v>27</v>
      </c>
      <c r="C38" s="5"/>
      <c r="D38" s="5">
        <v>2667</v>
      </c>
      <c r="E38" s="5">
        <v>2933.7000000000003</v>
      </c>
      <c r="F38" s="5">
        <v>2948.3685</v>
      </c>
      <c r="G38" s="5">
        <v>2963.1103424999997</v>
      </c>
    </row>
    <row r="39" spans="1:7" x14ac:dyDescent="0.25">
      <c r="A39" s="4" t="s">
        <v>43</v>
      </c>
      <c r="B39" s="2" t="s">
        <v>44</v>
      </c>
      <c r="C39" s="5"/>
      <c r="D39" s="5">
        <f>SUM(D40)</f>
        <v>19493</v>
      </c>
      <c r="E39" s="5">
        <f>SUM(E40)</f>
        <v>21442.300000000003</v>
      </c>
      <c r="F39" s="5">
        <f t="shared" ref="F39:G39" si="6">SUM(F40)</f>
        <v>21549.511500000001</v>
      </c>
      <c r="G39" s="5">
        <f t="shared" si="6"/>
        <v>45258</v>
      </c>
    </row>
    <row r="40" spans="1:7" x14ac:dyDescent="0.25">
      <c r="A40" s="11" t="s">
        <v>19</v>
      </c>
      <c r="B40" s="2" t="s">
        <v>25</v>
      </c>
      <c r="C40" s="5"/>
      <c r="D40" s="5">
        <v>19493</v>
      </c>
      <c r="E40" s="5">
        <v>21442.300000000003</v>
      </c>
      <c r="F40" s="5">
        <v>21549.511500000001</v>
      </c>
      <c r="G40" s="5">
        <v>45258</v>
      </c>
    </row>
    <row r="41" spans="1:7" x14ac:dyDescent="0.25">
      <c r="A41" s="28" t="s">
        <v>28</v>
      </c>
      <c r="B41" s="27" t="s">
        <v>7</v>
      </c>
      <c r="C41" s="5">
        <f>C42+C46</f>
        <v>506304.99999999994</v>
      </c>
      <c r="D41" s="5"/>
      <c r="E41" s="5"/>
      <c r="F41" s="5"/>
      <c r="G41" s="5"/>
    </row>
    <row r="42" spans="1:7" x14ac:dyDescent="0.25">
      <c r="A42" s="4" t="s">
        <v>41</v>
      </c>
      <c r="B42" s="2" t="s">
        <v>42</v>
      </c>
      <c r="C42" s="5">
        <f>SUM(C43:C45)</f>
        <v>232762.85196031589</v>
      </c>
      <c r="D42" s="5"/>
      <c r="E42" s="5"/>
      <c r="F42" s="5"/>
      <c r="G42" s="5"/>
    </row>
    <row r="43" spans="1:7" x14ac:dyDescent="0.25">
      <c r="A43" s="11" t="s">
        <v>17</v>
      </c>
      <c r="B43" s="2" t="s">
        <v>21</v>
      </c>
      <c r="C43" s="5">
        <v>125271.85196031589</v>
      </c>
      <c r="D43" s="5"/>
      <c r="E43" s="5"/>
      <c r="F43" s="5"/>
      <c r="G43" s="5"/>
    </row>
    <row r="44" spans="1:7" x14ac:dyDescent="0.25">
      <c r="A44" s="11">
        <v>36</v>
      </c>
      <c r="B44" s="2" t="s">
        <v>26</v>
      </c>
      <c r="C44" s="5">
        <v>98499</v>
      </c>
      <c r="D44" s="5"/>
      <c r="E44" s="5"/>
      <c r="F44" s="5"/>
      <c r="G44" s="5"/>
    </row>
    <row r="45" spans="1:7" ht="22.5" x14ac:dyDescent="0.25">
      <c r="A45" s="11">
        <v>37</v>
      </c>
      <c r="B45" s="18" t="s">
        <v>24</v>
      </c>
      <c r="C45" s="5">
        <v>8992</v>
      </c>
      <c r="D45" s="5"/>
      <c r="E45" s="5"/>
      <c r="F45" s="5"/>
      <c r="G45" s="5"/>
    </row>
    <row r="46" spans="1:7" x14ac:dyDescent="0.25">
      <c r="A46" s="4" t="s">
        <v>43</v>
      </c>
      <c r="B46" s="2" t="s">
        <v>44</v>
      </c>
      <c r="C46" s="5">
        <f>SUM(C47)</f>
        <v>273542.14803968405</v>
      </c>
      <c r="D46" s="5"/>
      <c r="E46" s="5"/>
      <c r="F46" s="5"/>
      <c r="G46" s="5"/>
    </row>
    <row r="47" spans="1:7" x14ac:dyDescent="0.25">
      <c r="A47" s="11" t="s">
        <v>19</v>
      </c>
      <c r="B47" s="2" t="s">
        <v>25</v>
      </c>
      <c r="C47" s="5">
        <v>273542.14803968405</v>
      </c>
      <c r="D47" s="5"/>
      <c r="E47" s="5"/>
      <c r="F47" s="5"/>
      <c r="G47" s="5"/>
    </row>
    <row r="48" spans="1:7" s="21" customFormat="1" ht="22.5" x14ac:dyDescent="0.25">
      <c r="A48" s="25" t="s">
        <v>32</v>
      </c>
      <c r="B48" s="26" t="s">
        <v>33</v>
      </c>
      <c r="C48" s="20">
        <f>SUM(C49)</f>
        <v>56565</v>
      </c>
      <c r="D48" s="20">
        <v>66565</v>
      </c>
      <c r="E48" s="20">
        <f>SUM(E50)</f>
        <v>54690</v>
      </c>
      <c r="F48" s="20">
        <f t="shared" ref="F48:G48" si="7">SUM(F50)</f>
        <v>12699.2045</v>
      </c>
      <c r="G48" s="20">
        <f t="shared" si="7"/>
        <v>3608</v>
      </c>
    </row>
    <row r="49" spans="1:7" s="21" customFormat="1" x14ac:dyDescent="0.25">
      <c r="A49" s="28" t="s">
        <v>28</v>
      </c>
      <c r="B49" s="27" t="s">
        <v>7</v>
      </c>
      <c r="C49" s="29">
        <f>SUM(C50)</f>
        <v>56565</v>
      </c>
      <c r="D49" s="29">
        <f>SUM(D50)</f>
        <v>66565</v>
      </c>
      <c r="E49" s="29">
        <f t="shared" ref="E49:G49" si="8">SUM(E50)</f>
        <v>54690</v>
      </c>
      <c r="F49" s="29">
        <f t="shared" si="8"/>
        <v>12699.2045</v>
      </c>
      <c r="G49" s="29">
        <f t="shared" si="8"/>
        <v>3608</v>
      </c>
    </row>
    <row r="50" spans="1:7" x14ac:dyDescent="0.25">
      <c r="A50" s="4" t="s">
        <v>41</v>
      </c>
      <c r="B50" s="2" t="s">
        <v>42</v>
      </c>
      <c r="C50" s="5">
        <f>SUM(C51)</f>
        <v>56565</v>
      </c>
      <c r="D50" s="5">
        <v>66565</v>
      </c>
      <c r="E50" s="5">
        <f>SUM(E51)</f>
        <v>54690</v>
      </c>
      <c r="F50" s="5">
        <f t="shared" ref="F50:G50" si="9">SUM(F51)</f>
        <v>12699.2045</v>
      </c>
      <c r="G50" s="5">
        <f t="shared" si="9"/>
        <v>3608</v>
      </c>
    </row>
    <row r="51" spans="1:7" x14ac:dyDescent="0.25">
      <c r="A51" s="11" t="s">
        <v>17</v>
      </c>
      <c r="B51" s="2" t="s">
        <v>21</v>
      </c>
      <c r="C51" s="5">
        <v>56565</v>
      </c>
      <c r="D51" s="5">
        <v>66565</v>
      </c>
      <c r="E51" s="5">
        <v>54690</v>
      </c>
      <c r="F51" s="5">
        <v>12699.2045</v>
      </c>
      <c r="G51" s="5">
        <v>3608</v>
      </c>
    </row>
    <row r="52" spans="1:7" s="21" customFormat="1" ht="22.5" x14ac:dyDescent="0.25">
      <c r="A52" s="25" t="s">
        <v>13</v>
      </c>
      <c r="B52" s="26" t="s">
        <v>14</v>
      </c>
      <c r="C52" s="20">
        <f>C53+C56</f>
        <v>3119573</v>
      </c>
      <c r="D52" s="20">
        <f>D53+D56</f>
        <v>2000000</v>
      </c>
      <c r="E52" s="20"/>
      <c r="F52" s="20"/>
      <c r="G52" s="20"/>
    </row>
    <row r="53" spans="1:7" s="21" customFormat="1" x14ac:dyDescent="0.25">
      <c r="A53" s="28">
        <v>11</v>
      </c>
      <c r="B53" s="27" t="s">
        <v>0</v>
      </c>
      <c r="C53" s="29">
        <v>957453</v>
      </c>
      <c r="D53" s="20"/>
      <c r="E53" s="20"/>
      <c r="F53" s="20"/>
      <c r="G53" s="20"/>
    </row>
    <row r="54" spans="1:7" s="21" customFormat="1" x14ac:dyDescent="0.25">
      <c r="A54" s="31">
        <v>4</v>
      </c>
      <c r="B54" s="27" t="s">
        <v>44</v>
      </c>
      <c r="C54" s="29">
        <v>788910</v>
      </c>
      <c r="D54" s="20"/>
      <c r="E54" s="20"/>
      <c r="F54" s="20"/>
      <c r="G54" s="20"/>
    </row>
    <row r="55" spans="1:7" s="21" customFormat="1" x14ac:dyDescent="0.25">
      <c r="A55" s="32" t="s">
        <v>19</v>
      </c>
      <c r="B55" s="27" t="s">
        <v>25</v>
      </c>
      <c r="C55" s="29">
        <v>788910</v>
      </c>
      <c r="D55" s="20"/>
      <c r="E55" s="20"/>
      <c r="F55" s="20"/>
      <c r="G55" s="20"/>
    </row>
    <row r="56" spans="1:7" x14ac:dyDescent="0.25">
      <c r="A56" s="3" t="s">
        <v>29</v>
      </c>
      <c r="B56" s="2" t="s">
        <v>46</v>
      </c>
      <c r="C56" s="5">
        <f>SUM(C57)</f>
        <v>2162120</v>
      </c>
      <c r="D56" s="5">
        <f>SUM(D57)</f>
        <v>2000000</v>
      </c>
      <c r="E56" s="5"/>
      <c r="F56" s="5"/>
      <c r="G56" s="5"/>
    </row>
    <row r="57" spans="1:7" x14ac:dyDescent="0.25">
      <c r="A57" s="4" t="s">
        <v>43</v>
      </c>
      <c r="B57" s="2" t="s">
        <v>44</v>
      </c>
      <c r="C57" s="5">
        <f>SUM(C58)</f>
        <v>2162120</v>
      </c>
      <c r="D57" s="5">
        <f>SUM(D58)</f>
        <v>2000000</v>
      </c>
      <c r="E57" s="5"/>
      <c r="F57" s="5"/>
      <c r="G57" s="5"/>
    </row>
    <row r="58" spans="1:7" x14ac:dyDescent="0.25">
      <c r="A58" s="11" t="s">
        <v>19</v>
      </c>
      <c r="B58" s="2" t="s">
        <v>25</v>
      </c>
      <c r="C58" s="5">
        <v>2162120</v>
      </c>
      <c r="D58" s="5">
        <v>2000000</v>
      </c>
      <c r="E58" s="5"/>
      <c r="F58" s="5"/>
      <c r="G58" s="5"/>
    </row>
    <row r="59" spans="1:7" x14ac:dyDescent="0.25">
      <c r="A59" s="11"/>
      <c r="B59" s="2"/>
      <c r="C59" s="5"/>
      <c r="D59" s="5"/>
      <c r="E59" s="5"/>
      <c r="F59" s="5"/>
      <c r="G59" s="5"/>
    </row>
    <row r="60" spans="1:7" x14ac:dyDescent="0.25">
      <c r="A60" s="11"/>
      <c r="B60" s="2"/>
      <c r="C60" s="5"/>
      <c r="D60" s="5"/>
      <c r="E60" s="5"/>
      <c r="F60" s="5"/>
      <c r="G60" s="5"/>
    </row>
    <row r="61" spans="1:7" x14ac:dyDescent="0.25">
      <c r="A61" s="11"/>
      <c r="B61" s="2"/>
      <c r="C61" s="5"/>
      <c r="D61" s="5"/>
      <c r="E61" s="5"/>
      <c r="F61" s="5"/>
      <c r="G61" s="5"/>
    </row>
    <row r="62" spans="1:7" x14ac:dyDescent="0.25">
      <c r="A62" s="3"/>
      <c r="B62" s="2"/>
      <c r="C62" s="5"/>
      <c r="D62" s="5"/>
      <c r="E62" s="5"/>
      <c r="F62" s="5"/>
      <c r="G62" s="5"/>
    </row>
    <row r="63" spans="1:7" x14ac:dyDescent="0.25">
      <c r="A63" s="11"/>
      <c r="B63" s="2"/>
      <c r="C63" s="5"/>
      <c r="D63" s="5"/>
      <c r="E63" s="5"/>
      <c r="F63" s="5"/>
      <c r="G63" s="5"/>
    </row>
    <row r="64" spans="1:7" x14ac:dyDescent="0.25">
      <c r="A64" s="11"/>
      <c r="B64" s="2"/>
      <c r="C64" s="5"/>
      <c r="D64" s="5"/>
      <c r="E64" s="5"/>
      <c r="F64" s="5"/>
      <c r="G64" s="5"/>
    </row>
    <row r="65" spans="1:7" x14ac:dyDescent="0.25">
      <c r="A65" s="11"/>
      <c r="B65" s="2"/>
      <c r="C65" s="5"/>
      <c r="D65" s="5"/>
      <c r="E65" s="5"/>
      <c r="F65" s="5"/>
      <c r="G65" s="5"/>
    </row>
    <row r="66" spans="1:7" x14ac:dyDescent="0.25">
      <c r="A66" s="11"/>
      <c r="B66" s="2"/>
      <c r="C66" s="5"/>
      <c r="D66" s="5"/>
      <c r="E66" s="5"/>
      <c r="F66" s="5"/>
      <c r="G66" s="5"/>
    </row>
    <row r="67" spans="1:7" x14ac:dyDescent="0.25">
      <c r="A67" s="11"/>
      <c r="B67" s="2"/>
      <c r="C67" s="5"/>
      <c r="D67" s="5"/>
      <c r="E67" s="5"/>
      <c r="F67" s="5"/>
      <c r="G67" s="5"/>
    </row>
    <row r="68" spans="1:7" x14ac:dyDescent="0.25">
      <c r="A68" s="11"/>
      <c r="B68" s="2"/>
      <c r="C68" s="5"/>
      <c r="D68" s="5"/>
      <c r="E68" s="5"/>
      <c r="F68" s="5"/>
      <c r="G68" s="5"/>
    </row>
    <row r="69" spans="1:7" x14ac:dyDescent="0.25">
      <c r="A69" s="11"/>
      <c r="B69" s="2"/>
      <c r="C69" s="5"/>
      <c r="D69" s="5"/>
      <c r="E69" s="5"/>
      <c r="F69" s="5"/>
      <c r="G69" s="5"/>
    </row>
    <row r="70" spans="1:7" x14ac:dyDescent="0.25">
      <c r="A70" s="11"/>
      <c r="B70" s="2"/>
      <c r="C70" s="5"/>
      <c r="D70" s="5"/>
      <c r="E70" s="5"/>
      <c r="F70" s="5"/>
      <c r="G70" s="5"/>
    </row>
    <row r="71" spans="1:7" x14ac:dyDescent="0.25">
      <c r="A71" s="11"/>
      <c r="B71" s="2"/>
      <c r="C71" s="5"/>
      <c r="D71" s="5"/>
      <c r="E71" s="5"/>
      <c r="F71" s="5"/>
      <c r="G71" s="5"/>
    </row>
    <row r="72" spans="1:7" x14ac:dyDescent="0.25">
      <c r="A72" s="3"/>
      <c r="B72" s="2"/>
      <c r="C72" s="5"/>
      <c r="D72" s="5"/>
      <c r="E72" s="5"/>
      <c r="F72" s="5"/>
      <c r="G72" s="5"/>
    </row>
    <row r="73" spans="1:7" x14ac:dyDescent="0.25">
      <c r="A73" s="11"/>
      <c r="B73" s="2"/>
      <c r="C73" s="5"/>
      <c r="D73" s="5"/>
      <c r="E73" s="5"/>
      <c r="F73" s="5"/>
      <c r="G73" s="5"/>
    </row>
    <row r="74" spans="1:7" x14ac:dyDescent="0.25">
      <c r="A74" s="11"/>
      <c r="B74" s="2"/>
      <c r="C74" s="5"/>
      <c r="D74" s="5"/>
      <c r="E74" s="5"/>
      <c r="F74" s="5"/>
      <c r="G74" s="5"/>
    </row>
    <row r="75" spans="1:7" x14ac:dyDescent="0.25">
      <c r="A75" s="11"/>
      <c r="B75" s="2"/>
      <c r="C75" s="5"/>
      <c r="D75" s="5"/>
      <c r="E75" s="5"/>
      <c r="F75" s="5"/>
      <c r="G75" s="5"/>
    </row>
    <row r="76" spans="1:7" x14ac:dyDescent="0.25">
      <c r="A76" s="11"/>
      <c r="B76" s="2"/>
      <c r="C76" s="5"/>
      <c r="D76" s="5"/>
      <c r="E76" s="5"/>
      <c r="F76" s="5"/>
      <c r="G76" s="5"/>
    </row>
    <row r="77" spans="1:7" x14ac:dyDescent="0.25">
      <c r="A77" s="11"/>
      <c r="B77" s="2"/>
      <c r="C77" s="5"/>
      <c r="D77" s="5"/>
      <c r="E77" s="5"/>
      <c r="F77" s="5"/>
      <c r="G77" s="5"/>
    </row>
    <row r="78" spans="1:7" x14ac:dyDescent="0.25">
      <c r="A78" s="11"/>
      <c r="B78" s="2"/>
      <c r="C78" s="5"/>
      <c r="D78" s="5"/>
      <c r="E78" s="5"/>
      <c r="F78" s="5"/>
      <c r="G78" s="5"/>
    </row>
    <row r="79" spans="1:7" x14ac:dyDescent="0.25">
      <c r="A79" s="1"/>
      <c r="B79" s="2"/>
      <c r="C79" s="5"/>
      <c r="D79" s="5"/>
      <c r="E79" s="5"/>
      <c r="F79" s="5"/>
      <c r="G79" s="5"/>
    </row>
    <row r="80" spans="1:7" x14ac:dyDescent="0.25">
      <c r="A80" s="3"/>
      <c r="B80" s="2"/>
      <c r="C80" s="5"/>
      <c r="D80" s="5"/>
      <c r="E80" s="5"/>
      <c r="F80" s="5"/>
      <c r="G80" s="5"/>
    </row>
    <row r="81" spans="1:7" x14ac:dyDescent="0.25">
      <c r="A81" s="11"/>
      <c r="B81" s="2"/>
      <c r="C81" s="5"/>
      <c r="D81" s="5"/>
      <c r="E81" s="5"/>
      <c r="F81" s="5"/>
      <c r="G81" s="5"/>
    </row>
    <row r="82" spans="1:7" x14ac:dyDescent="0.25">
      <c r="A82" s="11"/>
      <c r="B82" s="2"/>
      <c r="C82" s="5"/>
      <c r="D82" s="5"/>
      <c r="E82" s="5"/>
      <c r="F82" s="5"/>
      <c r="G82" s="5"/>
    </row>
    <row r="83" spans="1:7" x14ac:dyDescent="0.25">
      <c r="A83" s="11"/>
      <c r="B83" s="2"/>
      <c r="C83" s="5"/>
      <c r="D83" s="5"/>
      <c r="E83" s="5"/>
      <c r="F83" s="5"/>
      <c r="G83" s="5"/>
    </row>
    <row r="84" spans="1:7" x14ac:dyDescent="0.25">
      <c r="A84" s="11"/>
      <c r="B84" s="2"/>
      <c r="C84" s="5"/>
      <c r="D84" s="5"/>
      <c r="E84" s="5"/>
      <c r="F84" s="5"/>
      <c r="G84" s="5"/>
    </row>
    <row r="85" spans="1:7" x14ac:dyDescent="0.25">
      <c r="A85" s="11"/>
      <c r="B85" s="2"/>
      <c r="C85" s="5"/>
      <c r="D85" s="5"/>
      <c r="E85" s="5"/>
      <c r="F85" s="5"/>
      <c r="G85" s="5"/>
    </row>
    <row r="86" spans="1:7" x14ac:dyDescent="0.25">
      <c r="A86" s="11"/>
      <c r="B86" s="2"/>
      <c r="C86" s="5"/>
      <c r="D86" s="5"/>
      <c r="E86" s="5"/>
      <c r="F86" s="5"/>
      <c r="G86" s="5"/>
    </row>
    <row r="87" spans="1:7" x14ac:dyDescent="0.25">
      <c r="A87" s="3"/>
      <c r="B87" s="2"/>
      <c r="C87" s="5"/>
      <c r="D87" s="5"/>
      <c r="E87" s="5"/>
      <c r="F87" s="5"/>
      <c r="G87" s="5"/>
    </row>
    <row r="88" spans="1:7" x14ac:dyDescent="0.25">
      <c r="A88" s="11"/>
      <c r="B88" s="2"/>
      <c r="C88" s="5"/>
      <c r="D88" s="5"/>
      <c r="E88" s="5"/>
      <c r="F88" s="5"/>
      <c r="G88" s="5"/>
    </row>
    <row r="89" spans="1:7" x14ac:dyDescent="0.25">
      <c r="A89" s="11"/>
      <c r="B89" s="2"/>
      <c r="C89" s="5"/>
      <c r="D89" s="5"/>
      <c r="E89" s="5"/>
      <c r="F89" s="5"/>
      <c r="G89" s="5"/>
    </row>
    <row r="90" spans="1:7" x14ac:dyDescent="0.25">
      <c r="A90" s="11"/>
      <c r="B90" s="2"/>
      <c r="C90" s="5"/>
      <c r="D90" s="5"/>
      <c r="E90" s="5"/>
      <c r="F90" s="5"/>
      <c r="G90" s="5"/>
    </row>
    <row r="91" spans="1:7" x14ac:dyDescent="0.25">
      <c r="A91" s="11"/>
      <c r="B91" s="2"/>
      <c r="C91" s="5"/>
      <c r="D91" s="5"/>
      <c r="E91" s="5"/>
      <c r="F91" s="5"/>
      <c r="G91" s="5"/>
    </row>
    <row r="92" spans="1:7" x14ac:dyDescent="0.25">
      <c r="A92" s="11"/>
      <c r="B92" s="2"/>
      <c r="C92" s="5"/>
      <c r="D92" s="5"/>
      <c r="E92" s="5"/>
      <c r="F92" s="5"/>
      <c r="G92" s="5"/>
    </row>
    <row r="93" spans="1:7" x14ac:dyDescent="0.25">
      <c r="A93" s="11"/>
      <c r="B93" s="2"/>
      <c r="C93" s="5"/>
      <c r="D93" s="5"/>
      <c r="E93" s="5"/>
      <c r="F93" s="5"/>
      <c r="G93" s="5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FP - 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frane</cp:lastModifiedBy>
  <cp:lastPrinted>2023-09-25T18:48:39Z</cp:lastPrinted>
  <dcterms:created xsi:type="dcterms:W3CDTF">2022-10-31T10:11:38Z</dcterms:created>
  <dcterms:modified xsi:type="dcterms:W3CDTF">2023-12-14T16:00:53Z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