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frane\Documents\Projekti\VUS\Financijska izvješća\financijski plan VUŠ 2026-2028\dostavljeno MZO - usvojeno Hrvatski sabor\"/>
    </mc:Choice>
  </mc:AlternateContent>
  <xr:revisionPtr revIDLastSave="0" documentId="13_ncr:1_{2028B0DD-3F7E-4E0E-966A-8456F160447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UŠ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3" i="7" l="1"/>
  <c r="G44" i="7"/>
  <c r="G74" i="7"/>
  <c r="G75" i="7"/>
  <c r="G56" i="7"/>
  <c r="G64" i="7"/>
  <c r="G57" i="7"/>
  <c r="G34" i="7"/>
  <c r="G35" i="7"/>
  <c r="G41" i="7"/>
  <c r="G27" i="7"/>
  <c r="G32" i="7"/>
  <c r="G28" i="7"/>
  <c r="G22" i="7"/>
  <c r="G15" i="7" s="1"/>
  <c r="G14" i="7" s="1"/>
  <c r="G16" i="7"/>
  <c r="G26" i="7" l="1"/>
  <c r="G13" i="7" s="1"/>
  <c r="F26" i="7"/>
  <c r="F32" i="7"/>
  <c r="F27" i="7" s="1"/>
  <c r="F52" i="7"/>
  <c r="F44" i="7"/>
  <c r="F43" i="7" s="1"/>
  <c r="F68" i="7"/>
  <c r="F69" i="7"/>
  <c r="F74" i="7"/>
  <c r="F75" i="7"/>
  <c r="F56" i="7"/>
  <c r="F57" i="7"/>
  <c r="F64" i="7"/>
  <c r="F14" i="7"/>
  <c r="F15" i="7"/>
  <c r="F22" i="7"/>
  <c r="F16" i="7"/>
  <c r="F28" i="7"/>
  <c r="F34" i="7"/>
  <c r="F35" i="7"/>
  <c r="F41" i="7"/>
  <c r="F13" i="7" l="1"/>
  <c r="E74" i="7"/>
  <c r="E26" i="7" s="1"/>
  <c r="E13" i="7" s="1"/>
  <c r="E68" i="7"/>
  <c r="E69" i="7"/>
  <c r="E44" i="7"/>
  <c r="E43" i="7" s="1"/>
  <c r="E52" i="7"/>
  <c r="E75" i="7"/>
  <c r="E57" i="7"/>
  <c r="E64" i="7"/>
  <c r="E41" i="7"/>
  <c r="E35" i="7"/>
  <c r="E28" i="7"/>
  <c r="E32" i="7"/>
  <c r="E22" i="7"/>
  <c r="E16" i="7"/>
  <c r="E27" i="7" l="1"/>
  <c r="E34" i="7"/>
  <c r="E15" i="7"/>
  <c r="E14" i="7" s="1"/>
  <c r="E56" i="7"/>
  <c r="D75" i="7"/>
  <c r="D74" i="7" s="1"/>
  <c r="D57" i="7"/>
  <c r="D64" i="7"/>
  <c r="C43" i="7"/>
  <c r="D52" i="7"/>
  <c r="C52" i="7"/>
  <c r="D44" i="7"/>
  <c r="D43" i="7" s="1"/>
  <c r="D41" i="7"/>
  <c r="D35" i="7"/>
  <c r="D28" i="7"/>
  <c r="D32" i="7"/>
  <c r="D16" i="7"/>
  <c r="D22" i="7"/>
  <c r="D15" i="7" l="1"/>
  <c r="D14" i="7" s="1"/>
  <c r="D34" i="7"/>
  <c r="D56" i="7"/>
  <c r="D27" i="7"/>
  <c r="D26" i="7" s="1"/>
  <c r="C64" i="7"/>
  <c r="C57" i="7"/>
  <c r="C79" i="7"/>
  <c r="C75" i="7"/>
  <c r="C41" i="7"/>
  <c r="C35" i="7"/>
  <c r="C28" i="7"/>
  <c r="C27" i="7" s="1"/>
  <c r="C22" i="7"/>
  <c r="C16" i="7"/>
  <c r="D13" i="7" l="1"/>
  <c r="C74" i="7"/>
  <c r="C56" i="7"/>
  <c r="C34" i="7"/>
  <c r="C15" i="7"/>
  <c r="C14" i="7" s="1"/>
  <c r="C26" i="7" l="1"/>
  <c r="C13" i="7" s="1"/>
</calcChain>
</file>

<file path=xl/sharedStrings.xml><?xml version="1.0" encoding="utf-8"?>
<sst xmlns="http://schemas.openxmlformats.org/spreadsheetml/2006/main" count="142" uniqueCount="50">
  <si>
    <t>Opći prihodi i primici</t>
  </si>
  <si>
    <t>PROGRAMSKO FINANCIRANJE JAVNIH VISOKIH UČILIŠTA</t>
  </si>
  <si>
    <t>43</t>
  </si>
  <si>
    <t>Ostali prihodi za posebne namjene</t>
  </si>
  <si>
    <t>51</t>
  </si>
  <si>
    <t>Pomoći EU</t>
  </si>
  <si>
    <t>Ostale pomoći</t>
  </si>
  <si>
    <t>Donacije</t>
  </si>
  <si>
    <t>31</t>
  </si>
  <si>
    <t>Vlastiti prihodi</t>
  </si>
  <si>
    <t>Mehanizam za oporavak i otpornost</t>
  </si>
  <si>
    <t>Europski fond za regionalni razvoj (ERDF)</t>
  </si>
  <si>
    <t>Fond solidarnosti Europske unije – potres</t>
  </si>
  <si>
    <t>32</t>
  </si>
  <si>
    <t>34</t>
  </si>
  <si>
    <t>37</t>
  </si>
  <si>
    <t>41</t>
  </si>
  <si>
    <t>42</t>
  </si>
  <si>
    <t>38</t>
  </si>
  <si>
    <t>45</t>
  </si>
  <si>
    <t>36</t>
  </si>
  <si>
    <t>35</t>
  </si>
  <si>
    <t>11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</si>
  <si>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</si>
  <si>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</si>
  <si>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</si>
  <si>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</si>
  <si>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</si>
  <si>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</si>
  <si>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</si>
  <si>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</si>
  <si>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Subvencije</t>
  </si>
  <si>
    <t>52</t>
  </si>
  <si>
    <t>Rashodi za nabavu neproizvedene dugotrajne imovine</t>
  </si>
  <si>
    <t>3705</t>
  </si>
  <si>
    <t>VISOKO OBRAZOVANJE</t>
  </si>
  <si>
    <t>61</t>
  </si>
  <si>
    <t xml:space="preserve">BROJČANA OZNAKA PRORAČUNSKOG KORISNIKA </t>
  </si>
  <si>
    <t>Rashodi poslovanja</t>
  </si>
  <si>
    <t>PROJEKCIJA 
2027.</t>
  </si>
  <si>
    <t>Rashodi za nabavu nefinancijske imovine</t>
  </si>
  <si>
    <t>IZVRŠENJE
2024.</t>
  </si>
  <si>
    <t>TEKUĆI PLAN
2025.</t>
  </si>
  <si>
    <t>PLAN 
2026.</t>
  </si>
  <si>
    <t>PROJEKCIJA 
2028.</t>
  </si>
  <si>
    <t>VELEUČILIŠTE U ŠIBENIKU</t>
  </si>
  <si>
    <t>Prihodi od nefin. imovine i nadoknade šteta s osnova osig.</t>
  </si>
  <si>
    <t>PROGRAMSKO I OSTALO FINANCIRANJE VELEUČILIŠTA U ŠIBENIKU  – IZ EVIDENCIJSKIH PRIHODA</t>
  </si>
  <si>
    <t xml:space="preserve">A679134  </t>
  </si>
  <si>
    <t xml:space="preserve">A679135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</si>
</sst>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</fills>
  <borders count="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2">
    <xf numFmtId="0" fontId="0" fillId="0" borderId="0" xfId="0"/>
    <xf numFmtId="0" fontId="12" fillId="0" borderId="4" xfId="49" quotePrefix="1" applyFill="1" applyAlignment="1">
      <alignment horizontal="left" vertical="center" indent="5"/>
    </xf>
    <xf numFmtId="0" fontId="12" fillId="0" borderId="4" xfId="49" quotePrefix="1" applyFill="1">
      <alignment horizontal="left" vertical="center" indent="1"/>
    </xf>
    <xf numFmtId="0" fontId="12" fillId="0" borderId="4" xfId="49" quotePrefix="1" applyFill="1" applyAlignment="1">
      <alignment horizontal="left" vertical="center" indent="7"/>
    </xf>
    <xf numFmtId="3" fontId="12" fillId="0" borderId="4" xfId="50" applyNumberFormat="1" applyFill="1">
      <alignment horizontal="right" vertical="center"/>
    </xf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2" fillId="0" borderId="4" xfId="49" quotePrefix="1" applyFill="1" applyAlignment="1">
      <alignment horizontal="left" vertical="center" indent="9"/>
    </xf>
    <xf numFmtId="0" fontId="2" fillId="0" borderId="6" xfId="6" quotePrefix="1" applyFill="1" applyBorder="1" applyAlignment="1">
      <alignment horizontal="left" vertical="center" indent="4"/>
    </xf>
    <xf numFmtId="0" fontId="2" fillId="0" borderId="6" xfId="6" quotePrefix="1" applyFill="1" applyBorder="1" applyAlignment="1">
      <alignment horizontal="left" vertical="center" indent="1"/>
    </xf>
    <xf numFmtId="3" fontId="12" fillId="0" borderId="7" xfId="50" applyNumberFormat="1" applyFill="1" applyBorder="1">
      <alignment horizontal="right" vertical="center"/>
    </xf>
    <xf numFmtId="0" fontId="12" fillId="0" borderId="4" xfId="49" quotePrefix="1" applyFill="1" applyBorder="1" applyAlignment="1">
      <alignment horizontal="left" vertical="center" indent="7"/>
    </xf>
    <xf numFmtId="0" fontId="12" fillId="0" borderId="4" xfId="49" quotePrefix="1" applyFill="1" applyBorder="1">
      <alignment horizontal="left" vertical="center" indent="1"/>
    </xf>
    <xf numFmtId="3" fontId="12" fillId="0" borderId="4" xfId="50" applyNumberFormat="1" applyFill="1" applyBorder="1">
      <alignment horizontal="right" vertical="center"/>
    </xf>
    <xf numFmtId="0" fontId="12" fillId="0" borderId="5" xfId="49" quotePrefix="1" applyFill="1" applyBorder="1" applyAlignment="1">
      <alignment horizontal="left" vertical="center" indent="7"/>
    </xf>
    <xf numFmtId="0" fontId="12" fillId="0" borderId="5" xfId="49" quotePrefix="1" applyFill="1" applyBorder="1">
      <alignment horizontal="left" vertical="center" indent="1"/>
    </xf>
    <xf numFmtId="3" fontId="12" fillId="0" borderId="5" xfId="50" applyNumberFormat="1" applyFill="1" applyBorder="1">
      <alignment horizontal="right" vertical="center"/>
    </xf>
    <xf numFmtId="3" fontId="0" fillId="0" borderId="0" xfId="0" applyNumberFormat="1" applyFill="1"/>
    <xf numFmtId="0" fontId="12" fillId="0" borderId="3" xfId="49" quotePrefix="1" applyFill="1" applyBorder="1">
      <alignment horizontal="left" vertical="center" indent="1"/>
    </xf>
    <xf numFmtId="3" fontId="12" fillId="0" borderId="3" xfId="50" applyNumberFormat="1" applyFill="1" applyBorder="1">
      <alignment horizontal="right" vertical="center"/>
    </xf>
    <xf numFmtId="1" fontId="0" fillId="0" borderId="0" xfId="0" applyNumberFormat="1" applyFill="1"/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85"/>
  <sheetViews>
    <sheetView tabSelected="1" workbookViewId="0">
      <pane xSplit="2" ySplit="2" topLeftCell="C45" activePane="bottomRight" state="frozen"/>
      <selection pane="topRight" activeCell="C1" sqref="C1"/>
      <selection pane="bottomLeft" activeCell="A3" sqref="A3"/>
      <selection pane="bottomRight" activeCell="A26" sqref="A26"/>
    </sheetView>
  </sheetViews>
  <sheetFormatPr defaultColWidth="9.140625" defaultRowHeight="15" x14ac:dyDescent="0.25"/>
  <cols>
    <col min="1" max="1" width="17.28515625" style="7" customWidth="1"/>
    <col min="2" max="2" width="51.42578125" style="7" customWidth="1"/>
    <col min="3" max="7" width="13.28515625" style="7" customWidth="1"/>
    <col min="8" max="11" width="9.140625" style="7"/>
    <col min="12" max="12" width="9.140625" style="21"/>
    <col min="13" max="16384" width="9.140625" style="7"/>
  </cols>
  <sheetData>
    <row r="2" spans="1:14" ht="51" x14ac:dyDescent="0.25">
      <c r="A2" s="5" t="s">
        <v>37</v>
      </c>
      <c r="B2" s="5" t="s">
        <v>45</v>
      </c>
      <c r="C2" s="5" t="s">
        <v>41</v>
      </c>
      <c r="D2" s="5" t="s">
        <v>42</v>
      </c>
      <c r="E2" s="6" t="s">
        <v>43</v>
      </c>
      <c r="F2" s="6" t="s">
        <v>39</v>
      </c>
      <c r="G2" s="6" t="s">
        <v>44</v>
      </c>
    </row>
    <row r="3" spans="1:14" x14ac:dyDescent="0.25">
      <c r="A3" s="3">
        <v>11</v>
      </c>
      <c r="B3" s="2" t="s">
        <v>0</v>
      </c>
      <c r="C3" s="4">
        <v>1845865.08</v>
      </c>
      <c r="D3" s="4">
        <v>1882221</v>
      </c>
      <c r="E3" s="4">
        <v>2076670.64</v>
      </c>
      <c r="F3" s="4">
        <v>2076670.64</v>
      </c>
      <c r="G3" s="4">
        <v>2076670.64</v>
      </c>
    </row>
    <row r="4" spans="1:14" x14ac:dyDescent="0.25">
      <c r="A4" s="3">
        <v>31</v>
      </c>
      <c r="B4" s="2" t="s">
        <v>9</v>
      </c>
      <c r="C4" s="4">
        <v>118121.95999999999</v>
      </c>
      <c r="D4" s="4">
        <v>95000</v>
      </c>
      <c r="E4" s="4">
        <v>95000</v>
      </c>
      <c r="F4" s="4">
        <v>95000</v>
      </c>
      <c r="G4" s="4">
        <v>95000</v>
      </c>
    </row>
    <row r="5" spans="1:14" x14ac:dyDescent="0.25">
      <c r="A5" s="3">
        <v>43</v>
      </c>
      <c r="B5" s="2" t="s">
        <v>3</v>
      </c>
      <c r="C5" s="4">
        <v>343889.03</v>
      </c>
      <c r="D5" s="4">
        <v>432625</v>
      </c>
      <c r="E5" s="4">
        <v>432625</v>
      </c>
      <c r="F5" s="4">
        <v>432625</v>
      </c>
      <c r="G5" s="4">
        <v>422625</v>
      </c>
    </row>
    <row r="6" spans="1:14" x14ac:dyDescent="0.25">
      <c r="A6" s="3">
        <v>51</v>
      </c>
      <c r="B6" s="2" t="s">
        <v>5</v>
      </c>
      <c r="C6" s="4">
        <v>40982.800000000003</v>
      </c>
      <c r="D6" s="4">
        <v>500000</v>
      </c>
      <c r="E6" s="4">
        <v>83608</v>
      </c>
      <c r="F6" s="4">
        <v>149107</v>
      </c>
      <c r="G6" s="4">
        <v>2373</v>
      </c>
    </row>
    <row r="7" spans="1:14" x14ac:dyDescent="0.25">
      <c r="A7" s="3">
        <v>52</v>
      </c>
      <c r="B7" s="2" t="s">
        <v>6</v>
      </c>
      <c r="C7" s="4">
        <v>536982.9499999996</v>
      </c>
      <c r="D7" s="4">
        <v>327344</v>
      </c>
      <c r="E7" s="4">
        <v>100000</v>
      </c>
      <c r="F7" s="4">
        <v>100000</v>
      </c>
      <c r="G7" s="4">
        <v>100000</v>
      </c>
    </row>
    <row r="8" spans="1:14" x14ac:dyDescent="0.25">
      <c r="A8" s="3">
        <v>61</v>
      </c>
      <c r="B8" s="2" t="s">
        <v>7</v>
      </c>
      <c r="C8" s="4">
        <v>15488.11</v>
      </c>
      <c r="D8" s="4">
        <v>16200</v>
      </c>
      <c r="E8" s="4">
        <v>7200</v>
      </c>
      <c r="F8" s="4">
        <v>7200</v>
      </c>
      <c r="G8" s="4">
        <v>7200</v>
      </c>
    </row>
    <row r="9" spans="1:14" x14ac:dyDescent="0.25">
      <c r="A9" s="3">
        <v>581</v>
      </c>
      <c r="B9" s="2" t="s">
        <v>10</v>
      </c>
      <c r="C9" s="4"/>
      <c r="D9" s="4"/>
      <c r="E9" s="4"/>
      <c r="F9" s="4"/>
      <c r="G9" s="4"/>
    </row>
    <row r="10" spans="1:14" x14ac:dyDescent="0.25">
      <c r="A10" s="12">
        <v>5761</v>
      </c>
      <c r="B10" s="13" t="s">
        <v>12</v>
      </c>
      <c r="C10" s="14"/>
      <c r="D10" s="14"/>
      <c r="E10" s="14"/>
      <c r="F10" s="14"/>
      <c r="G10" s="14"/>
    </row>
    <row r="11" spans="1:14" x14ac:dyDescent="0.25">
      <c r="A11" s="15">
        <v>563</v>
      </c>
      <c r="B11" s="16" t="s">
        <v>11</v>
      </c>
      <c r="C11" s="17"/>
      <c r="D11" s="17"/>
      <c r="E11" s="17">
        <v>363625</v>
      </c>
      <c r="F11" s="17">
        <v>143625</v>
      </c>
      <c r="G11" s="17"/>
      <c r="I11" s="18"/>
    </row>
    <row r="12" spans="1:14" x14ac:dyDescent="0.25">
      <c r="A12" s="15">
        <v>71</v>
      </c>
      <c r="B12" s="19" t="s">
        <v>46</v>
      </c>
      <c r="C12" s="20">
        <v>1666</v>
      </c>
      <c r="D12" s="20"/>
      <c r="E12" s="20"/>
      <c r="F12" s="20"/>
      <c r="G12" s="20"/>
      <c r="I12" s="18"/>
      <c r="J12" s="18"/>
      <c r="K12" s="18"/>
      <c r="M12" s="18"/>
      <c r="N12" s="18"/>
    </row>
    <row r="13" spans="1:14" x14ac:dyDescent="0.25">
      <c r="A13" s="9" t="s">
        <v>34</v>
      </c>
      <c r="B13" s="10" t="s">
        <v>35</v>
      </c>
      <c r="C13" s="11">
        <f>C14+C26</f>
        <v>2883069.4200000004</v>
      </c>
      <c r="D13" s="11">
        <f>D14+D26</f>
        <v>3243389.9258539155</v>
      </c>
      <c r="E13" s="11">
        <f>E14+E26</f>
        <v>3148729.08</v>
      </c>
      <c r="F13" s="11">
        <f>F14+F26</f>
        <v>2994228.08</v>
      </c>
      <c r="G13" s="11">
        <f>G14+G26</f>
        <v>2703869.08</v>
      </c>
    </row>
    <row r="14" spans="1:14" x14ac:dyDescent="0.25">
      <c r="A14" s="1" t="s">
        <v>48</v>
      </c>
      <c r="B14" s="2" t="s">
        <v>1</v>
      </c>
      <c r="C14" s="4">
        <f>C15</f>
        <v>1845865.2000000002</v>
      </c>
      <c r="D14" s="4">
        <f>D15</f>
        <v>1882220.9258539157</v>
      </c>
      <c r="E14" s="4">
        <f>E15</f>
        <v>2076671.0799999998</v>
      </c>
      <c r="F14" s="4">
        <f>F15</f>
        <v>2076671.0799999998</v>
      </c>
      <c r="G14" s="4">
        <f>G15</f>
        <v>2076671.0799999998</v>
      </c>
    </row>
    <row r="15" spans="1:14" x14ac:dyDescent="0.25">
      <c r="A15" s="3" t="s">
        <v>22</v>
      </c>
      <c r="B15" s="2" t="s">
        <v>0</v>
      </c>
      <c r="C15" s="4">
        <f>C16+C22</f>
        <v>1845865.2000000002</v>
      </c>
      <c r="D15" s="4">
        <f>D16+D22</f>
        <v>1882220.9258539157</v>
      </c>
      <c r="E15" s="4">
        <f>E16+E22</f>
        <v>2076671.0799999998</v>
      </c>
      <c r="F15" s="4">
        <f>F16+F22</f>
        <v>2076671.0799999998</v>
      </c>
      <c r="G15" s="4">
        <f>G16+G22</f>
        <v>2076671.0799999998</v>
      </c>
      <c r="I15" s="18"/>
    </row>
    <row r="16" spans="1:14" x14ac:dyDescent="0.25">
      <c r="A16" s="3">
        <v>3</v>
      </c>
      <c r="B16" s="2" t="s">
        <v>38</v>
      </c>
      <c r="C16" s="4">
        <f>SUM(C17:C21)</f>
        <v>1835520.6400000001</v>
      </c>
      <c r="D16" s="4">
        <f>SUM(D17:D21)</f>
        <v>1875504.9258539157</v>
      </c>
      <c r="E16" s="4">
        <f>SUM(E17:E21)</f>
        <v>2069955.0799999998</v>
      </c>
      <c r="F16" s="4">
        <f>SUM(F17:F21)</f>
        <v>2069955.0799999998</v>
      </c>
      <c r="G16" s="4">
        <f>SUM(G17:G21)</f>
        <v>2069955.0799999998</v>
      </c>
    </row>
    <row r="17" spans="1:13" x14ac:dyDescent="0.25">
      <c r="A17" s="8" t="s">
        <v>8</v>
      </c>
      <c r="B17" s="2" t="s">
        <v>24</v>
      </c>
      <c r="C17" s="4">
        <v>1692440.09</v>
      </c>
      <c r="D17" s="4">
        <v>1660230.9258539157</v>
      </c>
      <c r="E17" s="4">
        <v>1857463.3599999999</v>
      </c>
      <c r="F17" s="4">
        <v>1857463.3599999999</v>
      </c>
      <c r="G17" s="4">
        <v>1857463.3599999999</v>
      </c>
    </row>
    <row r="18" spans="1:13" x14ac:dyDescent="0.25">
      <c r="A18" s="8" t="s">
        <v>13</v>
      </c>
      <c r="B18" s="2" t="s">
        <v>23</v>
      </c>
      <c r="C18" s="4">
        <v>120497.55</v>
      </c>
      <c r="D18" s="4">
        <v>197813</v>
      </c>
      <c r="E18" s="4">
        <v>195030.72</v>
      </c>
      <c r="F18" s="4">
        <v>195030.72</v>
      </c>
      <c r="G18" s="4">
        <v>195030.72</v>
      </c>
    </row>
    <row r="19" spans="1:13" x14ac:dyDescent="0.25">
      <c r="A19" s="8" t="s">
        <v>14</v>
      </c>
      <c r="B19" s="2" t="s">
        <v>25</v>
      </c>
      <c r="C19" s="4"/>
      <c r="D19" s="4"/>
      <c r="E19" s="4"/>
      <c r="F19" s="4"/>
      <c r="G19" s="4"/>
    </row>
    <row r="20" spans="1:13" x14ac:dyDescent="0.25">
      <c r="A20" s="8" t="s">
        <v>15</v>
      </c>
      <c r="B20" s="2" t="s">
        <v>26</v>
      </c>
      <c r="C20" s="4">
        <v>22583</v>
      </c>
      <c r="D20" s="4">
        <v>9666</v>
      </c>
      <c r="E20" s="4">
        <v>9666</v>
      </c>
      <c r="F20" s="4">
        <v>9666</v>
      </c>
      <c r="G20" s="4">
        <v>9666</v>
      </c>
    </row>
    <row r="21" spans="1:13" x14ac:dyDescent="0.25">
      <c r="A21" s="8" t="s">
        <v>18</v>
      </c>
      <c r="B21" s="2" t="s">
        <v>30</v>
      </c>
      <c r="C21" s="4"/>
      <c r="D21" s="4">
        <v>7795</v>
      </c>
      <c r="E21" s="4">
        <v>7795</v>
      </c>
      <c r="F21" s="4">
        <v>7795</v>
      </c>
      <c r="G21" s="4">
        <v>7795</v>
      </c>
    </row>
    <row r="22" spans="1:13" x14ac:dyDescent="0.25">
      <c r="A22" s="3">
        <v>4</v>
      </c>
      <c r="B22" s="2" t="s">
        <v>40</v>
      </c>
      <c r="C22" s="4">
        <f>SUM(C23:C25)</f>
        <v>10344.56</v>
      </c>
      <c r="D22" s="4">
        <f>SUM(D23:D25)</f>
        <v>6716</v>
      </c>
      <c r="E22" s="4">
        <f>SUM(E23:E25)</f>
        <v>6716</v>
      </c>
      <c r="F22" s="4">
        <f>SUM(F23:F25)</f>
        <v>6716</v>
      </c>
      <c r="G22" s="4">
        <f>SUM(G23:G25)</f>
        <v>6716</v>
      </c>
    </row>
    <row r="23" spans="1:13" x14ac:dyDescent="0.25">
      <c r="A23" s="8" t="s">
        <v>16</v>
      </c>
      <c r="B23" s="2" t="s">
        <v>33</v>
      </c>
      <c r="C23" s="4"/>
      <c r="D23" s="4"/>
      <c r="E23" s="4"/>
      <c r="F23" s="4"/>
      <c r="G23" s="4"/>
      <c r="M23" s="21"/>
    </row>
    <row r="24" spans="1:13" x14ac:dyDescent="0.25">
      <c r="A24" s="8" t="s">
        <v>17</v>
      </c>
      <c r="B24" s="2" t="s">
        <v>27</v>
      </c>
      <c r="C24" s="4">
        <v>10344.56</v>
      </c>
      <c r="D24" s="4">
        <v>6716</v>
      </c>
      <c r="E24" s="4">
        <v>6716</v>
      </c>
      <c r="F24" s="4">
        <v>6716</v>
      </c>
      <c r="G24" s="4">
        <v>6716</v>
      </c>
    </row>
    <row r="25" spans="1:13" x14ac:dyDescent="0.25">
      <c r="A25" s="8" t="s">
        <v>19</v>
      </c>
      <c r="B25" s="2" t="s">
        <v>28</v>
      </c>
      <c r="C25" s="4"/>
      <c r="D25" s="4"/>
      <c r="E25" s="4"/>
      <c r="F25" s="4"/>
      <c r="G25" s="4"/>
      <c r="M25" s="21"/>
    </row>
    <row r="26" spans="1:13" x14ac:dyDescent="0.25">
      <c r="A26" s="1" t="s">
        <v>49</v>
      </c>
      <c r="B26" s="2" t="s">
        <v>47</v>
      </c>
      <c r="C26" s="4">
        <f>C27+C34+C43+C56+C74</f>
        <v>1037204.2200000001</v>
      </c>
      <c r="D26" s="4">
        <f>D27+D34+D43+D56+D74</f>
        <v>1361169</v>
      </c>
      <c r="E26" s="4">
        <f>E27+E34+E43+E56+E74+E68</f>
        <v>1072058</v>
      </c>
      <c r="F26" s="4">
        <f>F27+F34+F43+F56+F74+F68</f>
        <v>917557</v>
      </c>
      <c r="G26" s="4">
        <f>G27+G34+G43+G56+G74+G68</f>
        <v>627198</v>
      </c>
    </row>
    <row r="27" spans="1:13" x14ac:dyDescent="0.25">
      <c r="A27" s="3" t="s">
        <v>8</v>
      </c>
      <c r="B27" s="2" t="s">
        <v>9</v>
      </c>
      <c r="C27" s="4">
        <f>C28</f>
        <v>99861.890000000014</v>
      </c>
      <c r="D27" s="4">
        <f>D28+D32</f>
        <v>95000</v>
      </c>
      <c r="E27" s="4">
        <f>E28+E32</f>
        <v>95000</v>
      </c>
      <c r="F27" s="4">
        <f>F28+F32</f>
        <v>95000</v>
      </c>
      <c r="G27" s="4">
        <f>G28+G32</f>
        <v>95000</v>
      </c>
    </row>
    <row r="28" spans="1:13" x14ac:dyDescent="0.25">
      <c r="A28" s="3">
        <v>3</v>
      </c>
      <c r="B28" s="2" t="s">
        <v>38</v>
      </c>
      <c r="C28" s="4">
        <f>SUM(C29:C31)</f>
        <v>99861.890000000014</v>
      </c>
      <c r="D28" s="4">
        <f>SUM(D29:D31)</f>
        <v>94000</v>
      </c>
      <c r="E28" s="4">
        <f>SUM(E29:E31)</f>
        <v>94000</v>
      </c>
      <c r="F28" s="4">
        <f>SUM(F29:F31)</f>
        <v>94000</v>
      </c>
      <c r="G28" s="4">
        <f>SUM(G29:G31)</f>
        <v>94000</v>
      </c>
    </row>
    <row r="29" spans="1:13" x14ac:dyDescent="0.25">
      <c r="A29" s="8" t="s">
        <v>8</v>
      </c>
      <c r="B29" s="2" t="s">
        <v>24</v>
      </c>
      <c r="C29" s="4">
        <v>21163.29</v>
      </c>
      <c r="D29" s="4">
        <v>11650</v>
      </c>
      <c r="E29" s="4">
        <v>11650</v>
      </c>
      <c r="F29" s="4">
        <v>11650</v>
      </c>
      <c r="G29" s="4">
        <v>11650</v>
      </c>
    </row>
    <row r="30" spans="1:13" x14ac:dyDescent="0.25">
      <c r="A30" s="8" t="s">
        <v>13</v>
      </c>
      <c r="B30" s="2" t="s">
        <v>23</v>
      </c>
      <c r="C30" s="4">
        <v>78698.600000000006</v>
      </c>
      <c r="D30" s="4">
        <v>82350</v>
      </c>
      <c r="E30" s="4">
        <v>82350</v>
      </c>
      <c r="F30" s="4">
        <v>82350</v>
      </c>
      <c r="G30" s="4">
        <v>82350</v>
      </c>
    </row>
    <row r="31" spans="1:13" x14ac:dyDescent="0.25">
      <c r="A31" s="8" t="s">
        <v>14</v>
      </c>
      <c r="B31" s="2" t="s">
        <v>25</v>
      </c>
      <c r="C31" s="4"/>
      <c r="D31" s="4"/>
      <c r="E31" s="4"/>
      <c r="F31" s="4"/>
      <c r="G31" s="4"/>
      <c r="I31" s="18"/>
    </row>
    <row r="32" spans="1:13" x14ac:dyDescent="0.25">
      <c r="A32" s="3">
        <v>4</v>
      </c>
      <c r="B32" s="2" t="s">
        <v>40</v>
      </c>
      <c r="C32" s="4"/>
      <c r="D32" s="4">
        <f>SUM(D33)</f>
        <v>1000</v>
      </c>
      <c r="E32" s="4">
        <f>SUM(E33)</f>
        <v>1000</v>
      </c>
      <c r="F32" s="4">
        <f>SUM(F33)</f>
        <v>1000</v>
      </c>
      <c r="G32" s="4">
        <f>SUM(G33)</f>
        <v>1000</v>
      </c>
      <c r="I32" s="18"/>
    </row>
    <row r="33" spans="1:9" x14ac:dyDescent="0.25">
      <c r="A33" s="8" t="s">
        <v>17</v>
      </c>
      <c r="B33" s="2" t="s">
        <v>27</v>
      </c>
      <c r="C33" s="4"/>
      <c r="D33" s="4">
        <v>1000</v>
      </c>
      <c r="E33" s="4">
        <v>1000</v>
      </c>
      <c r="F33" s="4">
        <v>1000</v>
      </c>
      <c r="G33" s="4">
        <v>1000</v>
      </c>
      <c r="I33" s="18"/>
    </row>
    <row r="34" spans="1:9" x14ac:dyDescent="0.25">
      <c r="A34" s="3" t="s">
        <v>2</v>
      </c>
      <c r="B34" s="2" t="s">
        <v>3</v>
      </c>
      <c r="C34" s="4">
        <f>C35+C41</f>
        <v>345388.92000000004</v>
      </c>
      <c r="D34" s="4">
        <f>D35+D41</f>
        <v>422625</v>
      </c>
      <c r="E34" s="4">
        <f>E35+E41</f>
        <v>422625</v>
      </c>
      <c r="F34" s="4">
        <f>F35+F41</f>
        <v>422625</v>
      </c>
      <c r="G34" s="4">
        <f>G35+G41</f>
        <v>422625</v>
      </c>
    </row>
    <row r="35" spans="1:9" x14ac:dyDescent="0.25">
      <c r="A35" s="3">
        <v>3</v>
      </c>
      <c r="B35" s="2" t="s">
        <v>38</v>
      </c>
      <c r="C35" s="4">
        <f>SUM(C36:C40)</f>
        <v>340956.22000000003</v>
      </c>
      <c r="D35" s="4">
        <f>SUM(D36:D40)</f>
        <v>397625</v>
      </c>
      <c r="E35" s="4">
        <f>SUM(E36:E40)</f>
        <v>397625</v>
      </c>
      <c r="F35" s="4">
        <f>SUM(F36:F40)</f>
        <v>397625</v>
      </c>
      <c r="G35" s="4">
        <f>SUM(G36:G40)</f>
        <v>397625</v>
      </c>
    </row>
    <row r="36" spans="1:9" x14ac:dyDescent="0.25">
      <c r="A36" s="8" t="s">
        <v>8</v>
      </c>
      <c r="B36" s="2" t="s">
        <v>24</v>
      </c>
      <c r="C36" s="4">
        <v>60680.7</v>
      </c>
      <c r="D36" s="4">
        <v>55000</v>
      </c>
      <c r="E36" s="4">
        <v>55000</v>
      </c>
      <c r="F36" s="4">
        <v>55000</v>
      </c>
      <c r="G36" s="4">
        <v>55000</v>
      </c>
    </row>
    <row r="37" spans="1:9" x14ac:dyDescent="0.25">
      <c r="A37" s="8" t="s">
        <v>13</v>
      </c>
      <c r="B37" s="2" t="s">
        <v>23</v>
      </c>
      <c r="C37" s="4">
        <v>276275.52</v>
      </c>
      <c r="D37" s="4">
        <v>340115</v>
      </c>
      <c r="E37" s="4">
        <v>340115</v>
      </c>
      <c r="F37" s="4">
        <v>340115</v>
      </c>
      <c r="G37" s="4">
        <v>340115</v>
      </c>
    </row>
    <row r="38" spans="1:9" x14ac:dyDescent="0.25">
      <c r="A38" s="8" t="s">
        <v>14</v>
      </c>
      <c r="B38" s="2" t="s">
        <v>25</v>
      </c>
      <c r="C38" s="4">
        <v>2000</v>
      </c>
      <c r="D38" s="4">
        <v>2010</v>
      </c>
      <c r="E38" s="4">
        <v>2010</v>
      </c>
      <c r="F38" s="4">
        <v>2010</v>
      </c>
      <c r="G38" s="4">
        <v>2010</v>
      </c>
    </row>
    <row r="39" spans="1:9" x14ac:dyDescent="0.25">
      <c r="A39" s="8" t="s">
        <v>15</v>
      </c>
      <c r="B39" s="2" t="s">
        <v>26</v>
      </c>
      <c r="C39" s="4"/>
      <c r="D39" s="4"/>
      <c r="E39" s="4"/>
      <c r="F39" s="4"/>
      <c r="G39" s="4"/>
    </row>
    <row r="40" spans="1:9" x14ac:dyDescent="0.25">
      <c r="A40" s="8">
        <v>38</v>
      </c>
      <c r="B40" s="2" t="s">
        <v>30</v>
      </c>
      <c r="C40" s="4">
        <v>2000</v>
      </c>
      <c r="D40" s="4">
        <v>500</v>
      </c>
      <c r="E40" s="4">
        <v>500</v>
      </c>
      <c r="F40" s="4">
        <v>500</v>
      </c>
      <c r="G40" s="4">
        <v>500</v>
      </c>
    </row>
    <row r="41" spans="1:9" x14ac:dyDescent="0.25">
      <c r="A41" s="3">
        <v>4</v>
      </c>
      <c r="B41" s="2" t="s">
        <v>40</v>
      </c>
      <c r="C41" s="4">
        <f>SUM(C42)</f>
        <v>4432.7</v>
      </c>
      <c r="D41" s="4">
        <f>SUM(D42)</f>
        <v>25000</v>
      </c>
      <c r="E41" s="4">
        <f>SUM(E42)</f>
        <v>25000</v>
      </c>
      <c r="F41" s="4">
        <f>SUM(F42)</f>
        <v>25000</v>
      </c>
      <c r="G41" s="4">
        <f>SUM(G42)</f>
        <v>25000</v>
      </c>
    </row>
    <row r="42" spans="1:9" x14ac:dyDescent="0.25">
      <c r="A42" s="8" t="s">
        <v>17</v>
      </c>
      <c r="B42" s="2" t="s">
        <v>27</v>
      </c>
      <c r="C42" s="4">
        <v>4432.7</v>
      </c>
      <c r="D42" s="4">
        <v>25000</v>
      </c>
      <c r="E42" s="4">
        <v>25000</v>
      </c>
      <c r="F42" s="4">
        <v>25000</v>
      </c>
      <c r="G42" s="4">
        <v>25000</v>
      </c>
      <c r="H42" s="18"/>
    </row>
    <row r="43" spans="1:9" x14ac:dyDescent="0.25">
      <c r="A43" s="3" t="s">
        <v>4</v>
      </c>
      <c r="B43" s="2" t="s">
        <v>5</v>
      </c>
      <c r="C43" s="4">
        <f>C44+C51</f>
        <v>0</v>
      </c>
      <c r="D43" s="4">
        <f>D44+D51</f>
        <v>500000</v>
      </c>
      <c r="E43" s="4">
        <f>E44+E51</f>
        <v>83608</v>
      </c>
      <c r="F43" s="4">
        <f>F44+F51</f>
        <v>149107</v>
      </c>
      <c r="G43" s="4">
        <f>G44+G51</f>
        <v>2373</v>
      </c>
    </row>
    <row r="44" spans="1:9" x14ac:dyDescent="0.25">
      <c r="A44" s="3">
        <v>3</v>
      </c>
      <c r="B44" s="2" t="s">
        <v>38</v>
      </c>
      <c r="C44" s="4"/>
      <c r="D44" s="4">
        <f>SUM(D45:D51)</f>
        <v>498000</v>
      </c>
      <c r="E44" s="4">
        <f>SUM(E45:E51)</f>
        <v>81608</v>
      </c>
      <c r="F44" s="4">
        <f>SUM(F45:F51)</f>
        <v>147107</v>
      </c>
      <c r="G44" s="4">
        <f>SUM(G45:G51)</f>
        <v>2373</v>
      </c>
    </row>
    <row r="45" spans="1:9" x14ac:dyDescent="0.25">
      <c r="A45" s="8" t="s">
        <v>8</v>
      </c>
      <c r="B45" s="2" t="s">
        <v>24</v>
      </c>
      <c r="C45" s="4"/>
      <c r="D45" s="4">
        <v>61125</v>
      </c>
      <c r="E45" s="4">
        <v>35908</v>
      </c>
      <c r="F45" s="4">
        <v>51000</v>
      </c>
      <c r="G45" s="4"/>
    </row>
    <row r="46" spans="1:9" x14ac:dyDescent="0.25">
      <c r="A46" s="8" t="s">
        <v>13</v>
      </c>
      <c r="B46" s="2" t="s">
        <v>23</v>
      </c>
      <c r="C46" s="4"/>
      <c r="D46" s="4">
        <v>66875</v>
      </c>
      <c r="E46" s="4">
        <v>43700</v>
      </c>
      <c r="F46" s="4">
        <v>44107</v>
      </c>
      <c r="G46" s="4">
        <v>2373</v>
      </c>
    </row>
    <row r="47" spans="1:9" x14ac:dyDescent="0.25">
      <c r="A47" s="8" t="s">
        <v>14</v>
      </c>
      <c r="B47" s="2" t="s">
        <v>25</v>
      </c>
      <c r="C47" s="4"/>
      <c r="D47" s="4"/>
      <c r="E47" s="4"/>
      <c r="F47" s="4"/>
      <c r="G47" s="4"/>
    </row>
    <row r="48" spans="1:9" x14ac:dyDescent="0.25">
      <c r="A48" s="8" t="s">
        <v>21</v>
      </c>
      <c r="B48" s="2" t="s">
        <v>31</v>
      </c>
      <c r="C48" s="4"/>
      <c r="D48" s="4"/>
      <c r="E48" s="4"/>
      <c r="F48" s="4"/>
      <c r="G48" s="4"/>
    </row>
    <row r="49" spans="1:7" x14ac:dyDescent="0.25">
      <c r="A49" s="8" t="s">
        <v>20</v>
      </c>
      <c r="B49" s="2" t="s">
        <v>29</v>
      </c>
      <c r="C49" s="4"/>
      <c r="D49" s="4">
        <v>368000</v>
      </c>
      <c r="E49" s="4"/>
      <c r="F49" s="4">
        <v>50000</v>
      </c>
      <c r="G49" s="4"/>
    </row>
    <row r="50" spans="1:7" x14ac:dyDescent="0.25">
      <c r="A50" s="8" t="s">
        <v>15</v>
      </c>
      <c r="B50" s="2" t="s">
        <v>26</v>
      </c>
      <c r="C50" s="4"/>
      <c r="D50" s="4"/>
      <c r="E50" s="4"/>
      <c r="F50" s="4"/>
      <c r="G50" s="4"/>
    </row>
    <row r="51" spans="1:7" x14ac:dyDescent="0.25">
      <c r="A51" s="8" t="s">
        <v>18</v>
      </c>
      <c r="B51" s="2" t="s">
        <v>30</v>
      </c>
      <c r="C51" s="4"/>
      <c r="D51" s="4">
        <v>2000</v>
      </c>
      <c r="E51" s="4">
        <v>2000</v>
      </c>
      <c r="F51" s="4">
        <v>2000</v>
      </c>
      <c r="G51" s="4"/>
    </row>
    <row r="52" spans="1:7" x14ac:dyDescent="0.25">
      <c r="A52" s="3">
        <v>4</v>
      </c>
      <c r="B52" s="2" t="s">
        <v>40</v>
      </c>
      <c r="C52" s="4">
        <f>SUM(C53:C55)</f>
        <v>0</v>
      </c>
      <c r="D52" s="4">
        <f>SUM(D53:D55)</f>
        <v>2000</v>
      </c>
      <c r="E52" s="4">
        <f>SUM(E53:E55)</f>
        <v>2000</v>
      </c>
      <c r="F52" s="4">
        <f>SUM(F53:F55)</f>
        <v>2000</v>
      </c>
      <c r="G52" s="4"/>
    </row>
    <row r="53" spans="1:7" x14ac:dyDescent="0.25">
      <c r="A53" s="8" t="s">
        <v>16</v>
      </c>
      <c r="B53" s="2" t="s">
        <v>33</v>
      </c>
      <c r="C53" s="4"/>
      <c r="D53" s="4"/>
      <c r="E53" s="4"/>
      <c r="F53" s="4"/>
      <c r="G53" s="4"/>
    </row>
    <row r="54" spans="1:7" x14ac:dyDescent="0.25">
      <c r="A54" s="8" t="s">
        <v>17</v>
      </c>
      <c r="B54" s="2" t="s">
        <v>27</v>
      </c>
      <c r="C54" s="4"/>
      <c r="D54" s="4">
        <v>2000</v>
      </c>
      <c r="E54" s="4">
        <v>2000</v>
      </c>
      <c r="F54" s="4">
        <v>2000</v>
      </c>
      <c r="G54" s="4"/>
    </row>
    <row r="55" spans="1:7" x14ac:dyDescent="0.25">
      <c r="A55" s="8" t="s">
        <v>19</v>
      </c>
      <c r="B55" s="2" t="s">
        <v>28</v>
      </c>
      <c r="C55" s="4"/>
      <c r="D55" s="4"/>
      <c r="E55" s="4"/>
      <c r="F55" s="4"/>
      <c r="G55" s="4"/>
    </row>
    <row r="56" spans="1:7" x14ac:dyDescent="0.25">
      <c r="A56" s="3" t="s">
        <v>32</v>
      </c>
      <c r="B56" s="2" t="s">
        <v>6</v>
      </c>
      <c r="C56" s="4">
        <f>C57+C64</f>
        <v>576465.30000000005</v>
      </c>
      <c r="D56" s="4">
        <f>D57+D64</f>
        <v>327344</v>
      </c>
      <c r="E56" s="4">
        <f>E57+E64</f>
        <v>100000</v>
      </c>
      <c r="F56" s="4">
        <f>F57+F64</f>
        <v>100000</v>
      </c>
      <c r="G56" s="4">
        <f>G57+G64</f>
        <v>100000</v>
      </c>
    </row>
    <row r="57" spans="1:7" x14ac:dyDescent="0.25">
      <c r="A57" s="3">
        <v>3</v>
      </c>
      <c r="B57" s="2" t="s">
        <v>38</v>
      </c>
      <c r="C57" s="4">
        <f>SUM(C58:C63)</f>
        <v>500773.47000000009</v>
      </c>
      <c r="D57" s="4">
        <f>SUM(D58:D63)</f>
        <v>248406</v>
      </c>
      <c r="E57" s="4">
        <f>SUM(E58:E63)</f>
        <v>21000</v>
      </c>
      <c r="F57" s="4">
        <f>SUM(F58:F63)</f>
        <v>21000</v>
      </c>
      <c r="G57" s="4">
        <f>SUM(G58:G63)</f>
        <v>21000</v>
      </c>
    </row>
    <row r="58" spans="1:7" x14ac:dyDescent="0.25">
      <c r="A58" s="8" t="s">
        <v>8</v>
      </c>
      <c r="B58" s="2" t="s">
        <v>24</v>
      </c>
      <c r="C58" s="4">
        <v>87674.52</v>
      </c>
      <c r="D58" s="4">
        <v>44125</v>
      </c>
      <c r="E58" s="4">
        <v>21000</v>
      </c>
      <c r="F58" s="4">
        <v>21000</v>
      </c>
      <c r="G58" s="4">
        <v>21000</v>
      </c>
    </row>
    <row r="59" spans="1:7" x14ac:dyDescent="0.25">
      <c r="A59" s="8" t="s">
        <v>13</v>
      </c>
      <c r="B59" s="2" t="s">
        <v>23</v>
      </c>
      <c r="C59" s="4">
        <v>222208.52000000002</v>
      </c>
      <c r="D59" s="4">
        <v>124281</v>
      </c>
      <c r="E59" s="4"/>
      <c r="F59" s="4"/>
      <c r="G59" s="4"/>
    </row>
    <row r="60" spans="1:7" x14ac:dyDescent="0.25">
      <c r="A60" s="8" t="s">
        <v>14</v>
      </c>
      <c r="B60" s="2" t="s">
        <v>25</v>
      </c>
      <c r="C60" s="4"/>
      <c r="D60" s="4"/>
      <c r="E60" s="4"/>
      <c r="F60" s="4"/>
      <c r="G60" s="4"/>
    </row>
    <row r="61" spans="1:7" x14ac:dyDescent="0.25">
      <c r="A61" s="8" t="s">
        <v>20</v>
      </c>
      <c r="B61" s="2" t="s">
        <v>29</v>
      </c>
      <c r="C61" s="4">
        <v>190890.43000000002</v>
      </c>
      <c r="D61" s="4">
        <v>80000</v>
      </c>
      <c r="E61" s="4"/>
      <c r="F61" s="4"/>
      <c r="G61" s="4"/>
    </row>
    <row r="62" spans="1:7" x14ac:dyDescent="0.25">
      <c r="A62" s="8" t="s">
        <v>15</v>
      </c>
      <c r="B62" s="2" t="s">
        <v>26</v>
      </c>
      <c r="C62" s="4"/>
      <c r="D62" s="4"/>
      <c r="E62" s="4"/>
      <c r="F62" s="4"/>
      <c r="G62" s="4"/>
    </row>
    <row r="63" spans="1:7" x14ac:dyDescent="0.25">
      <c r="A63" s="8" t="s">
        <v>18</v>
      </c>
      <c r="B63" s="2" t="s">
        <v>30</v>
      </c>
      <c r="C63" s="4"/>
      <c r="D63" s="4"/>
      <c r="E63" s="4"/>
      <c r="F63" s="4"/>
      <c r="G63" s="4"/>
    </row>
    <row r="64" spans="1:7" x14ac:dyDescent="0.25">
      <c r="A64" s="3">
        <v>4</v>
      </c>
      <c r="B64" s="2" t="s">
        <v>40</v>
      </c>
      <c r="C64" s="4">
        <f>SUM(C65:C67)</f>
        <v>75691.83</v>
      </c>
      <c r="D64" s="4">
        <f>SUM(D65:D67)</f>
        <v>78938</v>
      </c>
      <c r="E64" s="4">
        <f>SUM(E65:E67)</f>
        <v>79000</v>
      </c>
      <c r="F64" s="4">
        <f>SUM(F65:F67)</f>
        <v>79000</v>
      </c>
      <c r="G64" s="4">
        <f>SUM(G65:G67)</f>
        <v>79000</v>
      </c>
    </row>
    <row r="65" spans="1:9" x14ac:dyDescent="0.25">
      <c r="A65" s="8" t="s">
        <v>16</v>
      </c>
      <c r="B65" s="2" t="s">
        <v>33</v>
      </c>
      <c r="C65" s="4"/>
      <c r="D65" s="4"/>
      <c r="E65" s="4"/>
      <c r="F65" s="4"/>
      <c r="G65" s="4"/>
    </row>
    <row r="66" spans="1:9" x14ac:dyDescent="0.25">
      <c r="A66" s="8" t="s">
        <v>17</v>
      </c>
      <c r="B66" s="2" t="s">
        <v>27</v>
      </c>
      <c r="C66" s="4">
        <v>75691.83</v>
      </c>
      <c r="D66" s="4">
        <v>78938</v>
      </c>
      <c r="E66" s="4">
        <v>79000</v>
      </c>
      <c r="F66" s="4">
        <v>79000</v>
      </c>
      <c r="G66" s="4">
        <v>79000</v>
      </c>
    </row>
    <row r="67" spans="1:9" x14ac:dyDescent="0.25">
      <c r="A67" s="8" t="s">
        <v>19</v>
      </c>
      <c r="B67" s="2" t="s">
        <v>28</v>
      </c>
      <c r="C67" s="4"/>
      <c r="D67" s="4"/>
      <c r="E67" s="4"/>
      <c r="F67" s="4"/>
      <c r="G67" s="4"/>
      <c r="I67" s="18"/>
    </row>
    <row r="68" spans="1:9" x14ac:dyDescent="0.25">
      <c r="A68" s="15">
        <v>563</v>
      </c>
      <c r="B68" s="16" t="s">
        <v>11</v>
      </c>
      <c r="C68" s="4"/>
      <c r="D68" s="4"/>
      <c r="E68" s="4">
        <f>SUM(E69)</f>
        <v>363625</v>
      </c>
      <c r="F68" s="4">
        <f>SUM(F69)</f>
        <v>143625</v>
      </c>
      <c r="G68" s="4"/>
      <c r="I68" s="18"/>
    </row>
    <row r="69" spans="1:9" x14ac:dyDescent="0.25">
      <c r="A69" s="3">
        <v>3</v>
      </c>
      <c r="B69" s="2" t="s">
        <v>38</v>
      </c>
      <c r="C69" s="4"/>
      <c r="D69" s="4"/>
      <c r="E69" s="4">
        <f>SUM(E70:E73)</f>
        <v>363625</v>
      </c>
      <c r="F69" s="4">
        <f>SUM(F70:F73)</f>
        <v>143625</v>
      </c>
      <c r="G69" s="4"/>
      <c r="I69" s="18"/>
    </row>
    <row r="70" spans="1:9" x14ac:dyDescent="0.25">
      <c r="A70" s="8" t="s">
        <v>8</v>
      </c>
      <c r="B70" s="2" t="s">
        <v>24</v>
      </c>
      <c r="C70" s="4"/>
      <c r="D70" s="4"/>
      <c r="E70" s="4">
        <v>44125</v>
      </c>
      <c r="F70" s="4">
        <v>44125</v>
      </c>
      <c r="G70" s="4"/>
      <c r="I70" s="18"/>
    </row>
    <row r="71" spans="1:9" x14ac:dyDescent="0.25">
      <c r="A71" s="8" t="s">
        <v>13</v>
      </c>
      <c r="B71" s="2" t="s">
        <v>23</v>
      </c>
      <c r="C71" s="4"/>
      <c r="D71" s="4"/>
      <c r="E71" s="4">
        <v>99500</v>
      </c>
      <c r="F71" s="4">
        <v>99500</v>
      </c>
      <c r="G71" s="4"/>
      <c r="I71" s="18"/>
    </row>
    <row r="72" spans="1:9" x14ac:dyDescent="0.25">
      <c r="A72" s="8" t="s">
        <v>14</v>
      </c>
      <c r="B72" s="2" t="s">
        <v>25</v>
      </c>
      <c r="C72" s="4"/>
      <c r="D72" s="4"/>
      <c r="E72" s="4"/>
      <c r="F72" s="4"/>
      <c r="G72" s="4"/>
      <c r="I72" s="18"/>
    </row>
    <row r="73" spans="1:9" x14ac:dyDescent="0.25">
      <c r="A73" s="8" t="s">
        <v>20</v>
      </c>
      <c r="B73" s="2" t="s">
        <v>29</v>
      </c>
      <c r="C73" s="4"/>
      <c r="D73" s="4"/>
      <c r="E73" s="4">
        <v>220000</v>
      </c>
      <c r="F73" s="4"/>
      <c r="G73" s="4"/>
      <c r="I73" s="18"/>
    </row>
    <row r="74" spans="1:9" x14ac:dyDescent="0.25">
      <c r="A74" s="3" t="s">
        <v>36</v>
      </c>
      <c r="B74" s="2" t="s">
        <v>7</v>
      </c>
      <c r="C74" s="4">
        <f>C75+C79</f>
        <v>15488.11</v>
      </c>
      <c r="D74" s="4">
        <f>D75+D79</f>
        <v>16200</v>
      </c>
      <c r="E74" s="4">
        <f>E75+E79</f>
        <v>7200</v>
      </c>
      <c r="F74" s="4">
        <f>F75+F79</f>
        <v>7200</v>
      </c>
      <c r="G74" s="4">
        <f>G75+G79</f>
        <v>7200</v>
      </c>
    </row>
    <row r="75" spans="1:9" x14ac:dyDescent="0.25">
      <c r="A75" s="3">
        <v>3</v>
      </c>
      <c r="B75" s="2" t="s">
        <v>38</v>
      </c>
      <c r="C75" s="4">
        <f>SUM(C76:C78)</f>
        <v>15488.11</v>
      </c>
      <c r="D75" s="4">
        <f>SUM(D76:D78)</f>
        <v>16200</v>
      </c>
      <c r="E75" s="4">
        <f>SUM(E76:E78)</f>
        <v>7200</v>
      </c>
      <c r="F75" s="4">
        <f>SUM(F76:F78)</f>
        <v>7200</v>
      </c>
      <c r="G75" s="4">
        <f>SUM(G76:G78)</f>
        <v>7200</v>
      </c>
    </row>
    <row r="76" spans="1:9" x14ac:dyDescent="0.25">
      <c r="A76" s="8" t="s">
        <v>8</v>
      </c>
      <c r="B76" s="2" t="s">
        <v>24</v>
      </c>
      <c r="C76" s="4"/>
      <c r="D76" s="4"/>
      <c r="E76" s="4"/>
      <c r="F76" s="4"/>
      <c r="G76" s="4"/>
    </row>
    <row r="77" spans="1:9" x14ac:dyDescent="0.25">
      <c r="A77" s="8" t="s">
        <v>13</v>
      </c>
      <c r="B77" s="2" t="s">
        <v>23</v>
      </c>
      <c r="C77" s="4">
        <v>15488.11</v>
      </c>
      <c r="D77" s="4">
        <v>16200</v>
      </c>
      <c r="E77" s="4">
        <v>7200</v>
      </c>
      <c r="F77" s="4">
        <v>7200</v>
      </c>
      <c r="G77" s="4">
        <v>7200</v>
      </c>
    </row>
    <row r="78" spans="1:9" x14ac:dyDescent="0.25">
      <c r="A78" s="8" t="s">
        <v>14</v>
      </c>
      <c r="B78" s="2" t="s">
        <v>25</v>
      </c>
      <c r="C78" s="4"/>
      <c r="D78" s="4"/>
      <c r="E78" s="4"/>
      <c r="F78" s="4"/>
      <c r="G78" s="4"/>
    </row>
    <row r="79" spans="1:9" x14ac:dyDescent="0.25">
      <c r="A79" s="3">
        <v>4</v>
      </c>
      <c r="B79" s="2" t="s">
        <v>40</v>
      </c>
      <c r="C79" s="4">
        <f>SUM(C80:C82)</f>
        <v>0</v>
      </c>
      <c r="D79" s="4"/>
      <c r="E79" s="4"/>
      <c r="F79" s="4"/>
      <c r="G79" s="4"/>
    </row>
    <row r="80" spans="1:9" x14ac:dyDescent="0.25">
      <c r="A80" s="8" t="s">
        <v>16</v>
      </c>
      <c r="B80" s="2" t="s">
        <v>33</v>
      </c>
      <c r="C80" s="4"/>
      <c r="D80" s="4"/>
      <c r="E80" s="4"/>
      <c r="F80" s="4"/>
      <c r="G80" s="4"/>
    </row>
    <row r="81" spans="1:7" x14ac:dyDescent="0.25">
      <c r="A81" s="8" t="s">
        <v>17</v>
      </c>
      <c r="B81" s="2" t="s">
        <v>27</v>
      </c>
      <c r="C81" s="4"/>
      <c r="D81" s="4"/>
      <c r="E81" s="4"/>
      <c r="F81" s="4"/>
      <c r="G81" s="4"/>
    </row>
    <row r="82" spans="1:7" x14ac:dyDescent="0.25">
      <c r="A82" s="8" t="s">
        <v>19</v>
      </c>
      <c r="B82" s="2" t="s">
        <v>28</v>
      </c>
      <c r="C82" s="4"/>
      <c r="D82" s="4"/>
      <c r="E82" s="4"/>
      <c r="F82" s="4"/>
      <c r="G82" s="4"/>
    </row>
    <row r="83" spans="1:7" x14ac:dyDescent="0.25">
      <c r="C83" s="18"/>
    </row>
    <row r="85" spans="1:7" x14ac:dyDescent="0.25">
      <c r="C85" s="18"/>
    </row>
  </sheetData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Frane Urem</cp:lastModifiedBy>
  <cp:lastPrinted>2023-09-25T18:48:39Z</cp:lastPrinted>
  <dcterms:created xsi:type="dcterms:W3CDTF">2022-10-31T10:11:38Z</dcterms:created>
  <dcterms:modified xsi:type="dcterms:W3CDTF">2025-12-30T09:55:44Z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